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Hypothèses par culture" sheetId="2" state="visible" r:id="rId2"/>
    <sheet name="Prévisionnel sur 3 ans" sheetId="3" state="visible" r:id="rId3"/>
    <sheet name="Plan de financement" sheetId="4" state="visible" r:id="rId4"/>
  </sheets>
  <definedNames/>
  <calcPr calcId="124519" fullCalcOnLoad="1"/>
</workbook>
</file>

<file path=xl/styles.xml><?xml version="1.0" encoding="utf-8"?>
<styleSheet xmlns="http://schemas.openxmlformats.org/spreadsheetml/2006/main">
  <numFmts count="4">
    <numFmt numFmtId="164" formatCode="#,##0.0"/>
    <numFmt numFmtId="165" formatCode="#,##0.00&quot; €&quot;"/>
    <numFmt numFmtId="166" formatCode="#,##0&quot; €&quot;"/>
    <numFmt numFmtId="167" formatCode="0.0%"/>
  </numFmts>
  <fonts count="9">
    <font>
      <name val="Calibri"/>
      <family val="2"/>
      <color theme="1"/>
      <sz val="11"/>
      <scheme val="minor"/>
    </font>
    <font>
      <name val="Arial"/>
      <b val="1"/>
      <color rgb="FF3F6B4F"/>
      <sz val="14"/>
    </font>
    <font>
      <name val="Arial"/>
      <color rgb="FF000000"/>
      <sz val="10"/>
    </font>
    <font>
      <name val="Arial"/>
      <b val="1"/>
      <color rgb="FF000000"/>
      <sz val="10"/>
    </font>
    <font>
      <name val="Arial"/>
      <b val="1"/>
      <color rgb="FFFFFFFF"/>
      <sz val="10"/>
    </font>
    <font>
      <name val="Arial"/>
      <sz val="11"/>
    </font>
    <font>
      <name val="Arial"/>
      <b val="1"/>
      <sz val="11"/>
    </font>
    <font>
      <name val="Arial"/>
      <b val="1"/>
      <color rgb="FF3F6B4F"/>
      <sz val="11"/>
    </font>
    <font>
      <name val="Arial"/>
      <i val="1"/>
      <color rgb="FF666666"/>
      <sz val="9"/>
    </font>
  </fonts>
  <fills count="5">
    <fill>
      <patternFill/>
    </fill>
    <fill>
      <patternFill patternType="gray125"/>
    </fill>
    <fill>
      <patternFill patternType="solid">
        <fgColor rgb="FF3F6B4F"/>
      </patternFill>
    </fill>
    <fill>
      <patternFill patternType="solid">
        <fgColor rgb="FFFFF6D6"/>
      </patternFill>
    </fill>
    <fill>
      <patternFill patternType="solid">
        <fgColor rgb="FFEFEFEF"/>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center" wrapText="1"/>
    </xf>
    <xf numFmtId="0" fontId="5" fillId="0" borderId="0" pivotButton="0" quotePrefix="0" xfId="0"/>
    <xf numFmtId="3" fontId="5" fillId="3" borderId="1" pivotButton="0" quotePrefix="0" xfId="0"/>
    <xf numFmtId="164" fontId="5" fillId="3" borderId="1" pivotButton="0" quotePrefix="0" xfId="0"/>
    <xf numFmtId="165" fontId="5" fillId="3" borderId="1" pivotButton="0" quotePrefix="0" xfId="0"/>
    <xf numFmtId="9" fontId="5" fillId="3" borderId="1" pivotButton="0" quotePrefix="0" xfId="0"/>
    <xf numFmtId="166" fontId="5" fillId="4" borderId="1" pivotButton="0" quotePrefix="0" xfId="0"/>
    <xf numFmtId="0" fontId="6" fillId="0" borderId="0" pivotButton="0" quotePrefix="0" xfId="0"/>
    <xf numFmtId="166" fontId="6" fillId="4" borderId="1" pivotButton="0" quotePrefix="0" xfId="0"/>
    <xf numFmtId="166" fontId="7" fillId="4" borderId="1" pivotButton="0" quotePrefix="0" xfId="0"/>
    <xf numFmtId="0" fontId="8" fillId="0" borderId="0" applyAlignment="1" pivotButton="0" quotePrefix="0" xfId="0">
      <alignment wrapText="1"/>
    </xf>
    <xf numFmtId="0" fontId="3" fillId="0" borderId="0" applyAlignment="1" pivotButton="0" quotePrefix="0" xfId="0">
      <alignment horizontal="center"/>
    </xf>
    <xf numFmtId="0" fontId="4" fillId="2" borderId="0" pivotButton="0" quotePrefix="0" xfId="0"/>
    <xf numFmtId="0" fontId="0" fillId="2" borderId="0" pivotButton="0" quotePrefix="0" xfId="0"/>
    <xf numFmtId="0" fontId="2" fillId="0" borderId="0" applyAlignment="1" pivotButton="0" quotePrefix="0" xfId="0">
      <alignment vertical="center" wrapText="1"/>
    </xf>
    <xf numFmtId="0" fontId="3" fillId="0" borderId="0" applyAlignment="1" pivotButton="0" quotePrefix="0" xfId="0">
      <alignment vertical="center" wrapText="1"/>
    </xf>
    <xf numFmtId="166" fontId="5" fillId="3" borderId="1" pivotButton="0" quotePrefix="0" xfId="0"/>
    <xf numFmtId="167" fontId="5" fillId="4" borderId="1" pivotButton="0" quotePrefix="0" xfId="0"/>
    <xf numFmtId="1" fontId="5"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showGridLines="1" workbookViewId="0">
      <selection activeCell="A1" sqref="A1"/>
    </sheetView>
  </sheetViews>
  <sheetFormatPr baseColWidth="8" defaultRowHeight="15"/>
  <cols>
    <col width="112" customWidth="1" min="1" max="1"/>
  </cols>
  <sheetData>
    <row r="1" ht="22" customHeight="1">
      <c r="A1" s="1" t="inlineStr">
        <is>
          <t>Business plan maraîchage : modèle et prévisionnel — modèle Polen</t>
        </is>
      </c>
    </row>
    <row r="3">
      <c r="A3" s="2" t="inlineStr">
        <is>
          <t>Ce classeur reprend la structure décrite dans l'article « Business plan maraîchage : le modèle et les chiffres pour le remplir » (polen.bio/blog/business-plan-maraichage) : une étude économique par culture, un prévisionnel sur 3 ans avec seuil de rentabilité, et un plan de financement.</t>
        </is>
      </c>
    </row>
    <row r="5">
      <c r="A5" s="3" t="inlineStr">
        <is>
          <t>Comment l'utiliser</t>
        </is>
      </c>
    </row>
    <row r="6">
      <c r="A6" s="2" t="inlineStr">
        <is>
          <t>1. Onglet « Hypothèses par culture » : remplacez les 3 cultures d'exemple par les vôtres dans les cases jaunes (surface, rendement, prix, taux de perte). Le chiffre d'affaires se calcule ligne à ligne, et le total remonte automatiquement dans l'onglet suivant.</t>
        </is>
      </c>
    </row>
    <row r="7">
      <c r="A7" s="2" t="inlineStr">
        <is>
          <t>2. Onglet « Prévisionnel sur 3 ans » : renseignez les cases jaunes (taux d'atteinte du chiffre d'affaires par année, charges, annuités, prélèvement plancher souhaité). L'EBE, les prélèvements disponibles et le seuil de rentabilité se calculent seuls, comme dans la cascade de l'article.</t>
        </is>
      </c>
    </row>
    <row r="8">
      <c r="A8" s="2" t="inlineStr">
        <is>
          <t>3. Onglet « Plan de financement » : renseignez vos besoins et vos ressources poste par poste. L'écart entre les deux doit approcher zéro ; s'il reste positif, le plan de financement n'est pas bouclé.</t>
        </is>
      </c>
    </row>
    <row r="10">
      <c r="A10" s="3" t="inlineStr">
        <is>
          <t>Ce que ce modèle mesure — et ne mesure pas</t>
        </is>
      </c>
    </row>
    <row r="11">
      <c r="A11" s="2" t="inlineStr">
        <is>
          <t>Les montants par défaut sont ceux de l'exemple publié dans l'article, pas des références nationales : remplacez-les par vos propres hypothèses, appuyées sur votre étude de marché locale et les référentiels de votre réseau (chambre d'agriculture, GAB, CIVAM). Ce modèle ne remplace pas l'instruction d'un dossier DJA ni l'avis d'un conseiller de gestion.</t>
        </is>
      </c>
    </row>
    <row r="13">
      <c r="A13" s="2" t="inlineStr">
        <is>
          <t>Modèle proposé par polen.bio — compatible LibreOffice et Google Sheets.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2"/>
  <sheetViews>
    <sheetView showGridLines="1" workbookViewId="0">
      <pane ySplit="3" topLeftCell="A4" activePane="bottomLeft" state="frozen"/>
      <selection pane="bottomLeft" activeCell="A1" sqref="A1"/>
    </sheetView>
  </sheetViews>
  <sheetFormatPr baseColWidth="8" defaultRowHeight="15"/>
  <cols>
    <col width="26" customWidth="1" min="1" max="1"/>
    <col width="14" customWidth="1" min="2" max="2"/>
    <col width="16" customWidth="1" min="3" max="3"/>
    <col width="14" customWidth="1" min="4" max="4"/>
    <col width="13" customWidth="1" min="5" max="5"/>
    <col width="15" customWidth="1" min="6" max="6"/>
    <col width="16" customWidth="1" min="7" max="7"/>
  </cols>
  <sheetData>
    <row r="1" ht="20" customHeight="1">
      <c r="A1" s="1" t="inlineStr">
        <is>
          <t>Hypothèses par culture</t>
        </is>
      </c>
    </row>
    <row r="3" ht="30" customHeight="1">
      <c r="A3" s="4" t="inlineStr">
        <is>
          <t>Culture</t>
        </is>
      </c>
      <c r="B3" s="4" t="inlineStr">
        <is>
          <t>Surface (m²)</t>
        </is>
      </c>
      <c r="C3" s="4" t="inlineStr">
        <is>
          <t>Rendement (kg/m²)</t>
        </is>
      </c>
      <c r="D3" s="4" t="inlineStr">
        <is>
          <t>Prix moyen (€/kg)</t>
        </is>
      </c>
      <c r="E3" s="4" t="inlineStr">
        <is>
          <t>Taux de perte</t>
        </is>
      </c>
      <c r="F3" s="4" t="inlineStr">
        <is>
          <t>CA brut (€)</t>
        </is>
      </c>
      <c r="G3" s="4" t="inlineStr">
        <is>
          <t>CA net de pertes (€)</t>
        </is>
      </c>
    </row>
    <row r="4">
      <c r="A4" s="5" t="inlineStr">
        <is>
          <t>Tomate sous abri</t>
        </is>
      </c>
      <c r="B4" s="6" t="n">
        <v>800</v>
      </c>
      <c r="C4" s="7" t="n">
        <v>6</v>
      </c>
      <c r="D4" s="8" t="n">
        <v>3.5</v>
      </c>
      <c r="E4" s="9" t="n">
        <v>0.12</v>
      </c>
      <c r="F4" s="10">
        <f>IF($B4="","",$B4*$C4*$D4)</f>
        <v/>
      </c>
      <c r="G4" s="10">
        <f>IF($B4="","",$F4*(1-$E4))</f>
        <v/>
      </c>
    </row>
    <row r="5">
      <c r="A5" s="5" t="inlineStr">
        <is>
          <t>Mesclun</t>
        </is>
      </c>
      <c r="B5" s="6" t="n">
        <v>600</v>
      </c>
      <c r="C5" s="7" t="n">
        <v>1.2</v>
      </c>
      <c r="D5" s="8" t="n">
        <v>12</v>
      </c>
      <c r="E5" s="9" t="n">
        <v>0.15</v>
      </c>
      <c r="F5" s="10">
        <f>IF($B5="","",$B5*$C5*$D5)</f>
        <v/>
      </c>
      <c r="G5" s="10">
        <f>IF($B5="","",$F5*(1-$E5))</f>
        <v/>
      </c>
    </row>
    <row r="6">
      <c r="A6" s="5" t="inlineStr">
        <is>
          <t>Carotte de conservation</t>
        </is>
      </c>
      <c r="B6" s="6" t="n">
        <v>1500</v>
      </c>
      <c r="C6" s="7" t="n">
        <v>3</v>
      </c>
      <c r="D6" s="8" t="n">
        <v>2.2</v>
      </c>
      <c r="E6" s="9" t="n">
        <v>0.1</v>
      </c>
      <c r="F6" s="10">
        <f>IF($B6="","",$B6*$C6*$D6)</f>
        <v/>
      </c>
      <c r="G6" s="10">
        <f>IF($B6="","",$F6*(1-$E6))</f>
        <v/>
      </c>
    </row>
    <row r="7">
      <c r="A7" s="5" t="inlineStr">
        <is>
          <t>Courgette</t>
        </is>
      </c>
      <c r="B7" s="6" t="n">
        <v>700</v>
      </c>
      <c r="C7" s="7" t="n">
        <v>4</v>
      </c>
      <c r="D7" s="8" t="n">
        <v>2</v>
      </c>
      <c r="E7" s="9" t="n">
        <v>0.12</v>
      </c>
      <c r="F7" s="10">
        <f>IF($B7="","",$B7*$C7*$D7)</f>
        <v/>
      </c>
      <c r="G7" s="10">
        <f>IF($B7="","",$F7*(1-$E7))</f>
        <v/>
      </c>
    </row>
    <row r="8">
      <c r="A8" s="5" t="inlineStr">
        <is>
          <t>Oignon</t>
        </is>
      </c>
      <c r="B8" s="6" t="n">
        <v>600</v>
      </c>
      <c r="C8" s="7" t="n">
        <v>2.5</v>
      </c>
      <c r="D8" s="8" t="n">
        <v>2.2</v>
      </c>
      <c r="E8" s="9" t="n">
        <v>0.08</v>
      </c>
      <c r="F8" s="10">
        <f>IF($B8="","",$B8*$C8*$D8)</f>
        <v/>
      </c>
      <c r="G8" s="10">
        <f>IF($B8="","",$F8*(1-$E8))</f>
        <v/>
      </c>
    </row>
    <row r="9">
      <c r="A9" s="5" t="inlineStr">
        <is>
          <t>Haricot vert</t>
        </is>
      </c>
      <c r="B9" s="6" t="n">
        <v>500</v>
      </c>
      <c r="C9" s="7" t="n">
        <v>1.2</v>
      </c>
      <c r="D9" s="8" t="n">
        <v>5</v>
      </c>
      <c r="E9" s="9" t="n">
        <v>0.1</v>
      </c>
      <c r="F9" s="10">
        <f>IF($B9="","",$B9*$C9*$D9)</f>
        <v/>
      </c>
      <c r="G9" s="10">
        <f>IF($B9="","",$F9*(1-$E9))</f>
        <v/>
      </c>
    </row>
    <row r="10">
      <c r="A10" s="5" t="n"/>
      <c r="B10" s="6" t="n"/>
      <c r="C10" s="7" t="n"/>
      <c r="D10" s="8" t="n"/>
      <c r="E10" s="9" t="n"/>
      <c r="F10" s="10">
        <f>IF($B10="","",$B10*$C10*$D10)</f>
        <v/>
      </c>
      <c r="G10" s="10">
        <f>IF($B10="","",$F10*(1-$E10))</f>
        <v/>
      </c>
    </row>
    <row r="11">
      <c r="A11" s="5" t="n"/>
      <c r="B11" s="6" t="n"/>
      <c r="C11" s="7" t="n"/>
      <c r="D11" s="8" t="n"/>
      <c r="E11" s="9" t="n"/>
      <c r="F11" s="10">
        <f>IF($B11="","",$B11*$C11*$D11)</f>
        <v/>
      </c>
      <c r="G11" s="10">
        <f>IF($B11="","",$F11*(1-$E11))</f>
        <v/>
      </c>
    </row>
    <row r="12">
      <c r="A12" s="5" t="n"/>
      <c r="B12" s="6" t="n"/>
      <c r="C12" s="7" t="n"/>
      <c r="D12" s="8" t="n"/>
      <c r="E12" s="9" t="n"/>
      <c r="F12" s="10">
        <f>IF($B12="","",$B12*$C12*$D12)</f>
        <v/>
      </c>
      <c r="G12" s="10">
        <f>IF($B12="","",$F12*(1-$E12))</f>
        <v/>
      </c>
    </row>
    <row r="13">
      <c r="A13" s="5" t="n"/>
      <c r="B13" s="6" t="n"/>
      <c r="C13" s="7" t="n"/>
      <c r="D13" s="8" t="n"/>
      <c r="E13" s="9" t="n"/>
      <c r="F13" s="10">
        <f>IF($B13="","",$B13*$C13*$D13)</f>
        <v/>
      </c>
      <c r="G13" s="10">
        <f>IF($B13="","",$F13*(1-$E13))</f>
        <v/>
      </c>
    </row>
    <row r="14">
      <c r="A14" s="5" t="n"/>
      <c r="B14" s="6" t="n"/>
      <c r="C14" s="7" t="n"/>
      <c r="D14" s="8" t="n"/>
      <c r="E14" s="9" t="n"/>
      <c r="F14" s="10">
        <f>IF($B14="","",$B14*$C14*$D14)</f>
        <v/>
      </c>
      <c r="G14" s="10">
        <f>IF($B14="","",$F14*(1-$E14))</f>
        <v/>
      </c>
    </row>
    <row r="15">
      <c r="A15" s="5" t="n"/>
      <c r="B15" s="6" t="n"/>
      <c r="C15" s="7" t="n"/>
      <c r="D15" s="8" t="n"/>
      <c r="E15" s="9" t="n"/>
      <c r="F15" s="10">
        <f>IF($B15="","",$B15*$C15*$D15)</f>
        <v/>
      </c>
      <c r="G15" s="10">
        <f>IF($B15="","",$F15*(1-$E15))</f>
        <v/>
      </c>
    </row>
    <row r="16">
      <c r="A16" s="5" t="n"/>
      <c r="B16" s="6" t="n"/>
      <c r="C16" s="7" t="n"/>
      <c r="D16" s="8" t="n"/>
      <c r="E16" s="9" t="n"/>
      <c r="F16" s="10">
        <f>IF($B16="","",$B16*$C16*$D16)</f>
        <v/>
      </c>
      <c r="G16" s="10">
        <f>IF($B16="","",$F16*(1-$E16))</f>
        <v/>
      </c>
    </row>
    <row r="17">
      <c r="A17" s="5" t="n"/>
      <c r="B17" s="6" t="n"/>
      <c r="C17" s="7" t="n"/>
      <c r="D17" s="8" t="n"/>
      <c r="E17" s="9" t="n"/>
      <c r="F17" s="10">
        <f>IF($B17="","",$B17*$C17*$D17)</f>
        <v/>
      </c>
      <c r="G17" s="10">
        <f>IF($B17="","",$F17*(1-$E17))</f>
        <v/>
      </c>
    </row>
    <row r="18">
      <c r="A18" s="5" t="n"/>
      <c r="B18" s="6" t="n"/>
      <c r="C18" s="7" t="n"/>
      <c r="D18" s="8" t="n"/>
      <c r="E18" s="9" t="n"/>
      <c r="F18" s="10">
        <f>IF($B18="","",$B18*$C18*$D18)</f>
        <v/>
      </c>
      <c r="G18" s="10">
        <f>IF($B18="","",$F18*(1-$E18))</f>
        <v/>
      </c>
    </row>
    <row r="20">
      <c r="A20" s="11" t="inlineStr">
        <is>
          <t>Total</t>
        </is>
      </c>
      <c r="F20" s="12">
        <f>SUM(F4:F18)</f>
        <v/>
      </c>
      <c r="G20" s="13">
        <f>SUM(G4:G18)</f>
        <v/>
      </c>
    </row>
    <row r="22">
      <c r="A22" s="14" t="inlineStr">
        <is>
          <t>Ajoutez vos propres cultures dans les lignes vides. Le chiffre d'affaires net de pertes total remonte automatiquement dans l'onglet « Prévisionnel sur 3 ans » comme chiffre d'affaires de croisière (année 3).</t>
        </is>
      </c>
    </row>
  </sheetData>
  <mergeCells count="2">
    <mergeCell ref="A22:G22"/>
    <mergeCell ref="A1:G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5"/>
  <sheetViews>
    <sheetView showGridLines="1" workbookViewId="0">
      <selection activeCell="A1" sqref="A1"/>
    </sheetView>
  </sheetViews>
  <sheetFormatPr baseColWidth="8" defaultRowHeight="15"/>
  <cols>
    <col width="42" customWidth="1" min="1" max="1"/>
    <col width="16" customWidth="1" min="2" max="2"/>
    <col width="16" customWidth="1" min="3" max="3"/>
    <col width="16" customWidth="1" min="4" max="4"/>
  </cols>
  <sheetData>
    <row r="1" ht="20" customHeight="1">
      <c r="A1" s="1" t="inlineStr">
        <is>
          <t>Prévisionnel sur 3 ans</t>
        </is>
      </c>
    </row>
    <row r="2">
      <c r="B2" s="15" t="inlineStr">
        <is>
          <t>Année 1</t>
        </is>
      </c>
      <c r="C2" s="15" t="inlineStr">
        <is>
          <t>Année 2</t>
        </is>
      </c>
      <c r="D2" s="15" t="inlineStr">
        <is>
          <t>Année 3 (croisière)</t>
        </is>
      </c>
    </row>
    <row r="4">
      <c r="A4" s="16" t="inlineStr">
        <is>
          <t>Chiffre d'affaires</t>
        </is>
      </c>
      <c r="B4" s="17" t="n"/>
      <c r="C4" s="17" t="n"/>
      <c r="D4" s="17" t="n"/>
    </row>
    <row r="5">
      <c r="A5" s="18" t="inlineStr">
        <is>
          <t>Taux d'atteinte du chiffre d'affaires de croisière</t>
        </is>
      </c>
      <c r="B5" s="9" t="n">
        <v>0.4</v>
      </c>
      <c r="C5" s="9" t="n">
        <v>0.7</v>
      </c>
      <c r="D5" s="9" t="n">
        <v>1</v>
      </c>
    </row>
    <row r="6">
      <c r="A6" s="19" t="inlineStr">
        <is>
          <t>Chiffre d'affaires prévisionnel</t>
        </is>
      </c>
      <c r="B6" s="12">
        <f>B5*'Hypothèses par culture'!G20</f>
        <v/>
      </c>
      <c r="C6" s="12">
        <f>C5*'Hypothèses par culture'!G20</f>
        <v/>
      </c>
      <c r="D6" s="12">
        <f>D5*'Hypothèses par culture'!G20</f>
        <v/>
      </c>
    </row>
    <row r="8">
      <c r="A8" s="16" t="inlineStr">
        <is>
          <t>Charges</t>
        </is>
      </c>
      <c r="B8" s="17" t="n"/>
      <c r="C8" s="17" t="n"/>
      <c r="D8" s="17" t="n"/>
    </row>
    <row r="9">
      <c r="A9" s="18" t="inlineStr">
        <is>
          <t>Charges opérationnelles (semences, plants, fertilisation, emballages…)</t>
        </is>
      </c>
      <c r="B9" s="20" t="n">
        <v>6000</v>
      </c>
      <c r="C9" s="20" t="n">
        <v>7500</v>
      </c>
      <c r="D9" s="20" t="n">
        <v>8500</v>
      </c>
    </row>
    <row r="10">
      <c r="A10" s="18" t="inlineStr">
        <is>
          <t>Charges de structure (dont cotisations MSA, assurances, eau, électricité, carburant, entretien, certification bio)</t>
        </is>
      </c>
      <c r="B10" s="20" t="n">
        <v>9000</v>
      </c>
      <c r="C10" s="20" t="n">
        <v>10500</v>
      </c>
      <c r="D10" s="20" t="n">
        <v>11500</v>
      </c>
    </row>
    <row r="11">
      <c r="A11" s="19" t="inlineStr">
        <is>
          <t>Total des charges</t>
        </is>
      </c>
      <c r="B11" s="12">
        <f>B9+B10</f>
        <v/>
      </c>
      <c r="C11" s="12">
        <f>C9+C10</f>
        <v/>
      </c>
      <c r="D11" s="12">
        <f>D9+D10</f>
        <v/>
      </c>
    </row>
    <row r="13">
      <c r="A13" s="16" t="inlineStr">
        <is>
          <t>Excédent brut d'exploitation et prélèvements</t>
        </is>
      </c>
      <c r="B13" s="17" t="n"/>
      <c r="C13" s="17" t="n"/>
      <c r="D13" s="17" t="n"/>
    </row>
    <row r="14">
      <c r="A14" s="19" t="inlineStr">
        <is>
          <t>EBE (chiffre d'affaires − charges)</t>
        </is>
      </c>
      <c r="B14" s="13">
        <f>B6-B11</f>
        <v/>
      </c>
      <c r="C14" s="13">
        <f>C6-C11</f>
        <v/>
      </c>
      <c r="D14" s="13">
        <f>D6-D11</f>
        <v/>
      </c>
    </row>
    <row r="15">
      <c r="A15" s="18" t="inlineStr">
        <is>
          <t>Annuités d'emprunt</t>
        </is>
      </c>
      <c r="B15" s="20" t="n">
        <v>4500</v>
      </c>
      <c r="C15" s="20" t="n">
        <v>4500</v>
      </c>
      <c r="D15" s="20" t="n">
        <v>4500</v>
      </c>
    </row>
    <row r="16">
      <c r="A16" s="19" t="inlineStr">
        <is>
          <t>Disponible pour les prélèvements privés</t>
        </is>
      </c>
      <c r="B16" s="12">
        <f>B14-B15</f>
        <v/>
      </c>
      <c r="C16" s="12">
        <f>C14-C15</f>
        <v/>
      </c>
      <c r="D16" s="12">
        <f>D14-D15</f>
        <v/>
      </c>
    </row>
    <row r="17">
      <c r="A17" s="18" t="inlineStr">
        <is>
          <t>Annuités en % de l'EBE (repère de prudence : ≤ 50 %)</t>
        </is>
      </c>
      <c r="B17" s="21">
        <f>IF(B14=0,"",B15/B14)</f>
        <v/>
      </c>
      <c r="C17" s="21">
        <f>IF(C14=0,"",C15/C14)</f>
        <v/>
      </c>
      <c r="D17" s="21">
        <f>IF(D14=0,"",D15/D14)</f>
        <v/>
      </c>
    </row>
    <row r="19">
      <c r="A19" s="16" t="inlineStr">
        <is>
          <t>Seuil de rentabilité (année de croisière)</t>
        </is>
      </c>
      <c r="B19" s="17" t="n"/>
      <c r="C19" s="17" t="n"/>
      <c r="D19" s="17" t="n"/>
    </row>
    <row r="20">
      <c r="A20" s="18" t="inlineStr">
        <is>
          <t>Prélèvement plancher souhaité, pour vivre (€/an)</t>
        </is>
      </c>
      <c r="B20" s="20" t="n">
        <v>13000</v>
      </c>
    </row>
    <row r="21">
      <c r="A21" s="19" t="inlineStr">
        <is>
          <t>Chiffre d'affaires minimal nécessaire</t>
        </is>
      </c>
      <c r="B21" s="13">
        <f>D11+D15+B20</f>
        <v/>
      </c>
    </row>
    <row r="22">
      <c r="A22" s="18" t="inlineStr">
        <is>
          <t>Chiffre d'affaires de croisière prévu (rappel)</t>
        </is>
      </c>
      <c r="B22" s="10">
        <f>D6</f>
        <v/>
      </c>
    </row>
    <row r="23">
      <c r="A23" s="19" t="inlineStr">
        <is>
          <t>Marge par rapport au seuil</t>
        </is>
      </c>
      <c r="B23" s="12">
        <f>D6-B21</f>
        <v/>
      </c>
    </row>
    <row r="25" ht="40" customHeight="1">
      <c r="A25" s="14" t="inlineStr">
        <is>
          <t>Le chiffre d'affaires de croisière (colonne « Année 3 ») reprend automatiquement le total de l'onglet « Hypothèses par culture ». Si la marge par rapport au seuil est négative, le projet ne finance pas le prélèvement plancher saisi : revoir les surfaces, les prix ou le plan de financement.</t>
        </is>
      </c>
    </row>
  </sheetData>
  <mergeCells count="6">
    <mergeCell ref="A1:D1"/>
    <mergeCell ref="A8:D8"/>
    <mergeCell ref="A4:D4"/>
    <mergeCell ref="A25:D25"/>
    <mergeCell ref="A19:D19"/>
    <mergeCell ref="A13:D1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showGridLines="1" workbookViewId="0">
      <selection activeCell="A1" sqref="A1"/>
    </sheetView>
  </sheetViews>
  <sheetFormatPr baseColWidth="8" defaultRowHeight="15"/>
  <cols>
    <col width="34" customWidth="1" min="1" max="1"/>
    <col width="16" customWidth="1" min="2" max="2"/>
    <col width="34" customWidth="1" min="3" max="3"/>
    <col width="16" customWidth="1" min="4" max="4"/>
  </cols>
  <sheetData>
    <row r="1" ht="20" customHeight="1">
      <c r="A1" s="1" t="inlineStr">
        <is>
          <t>Plan de financement</t>
        </is>
      </c>
    </row>
    <row r="3">
      <c r="A3" s="4" t="inlineStr">
        <is>
          <t>Besoins</t>
        </is>
      </c>
      <c r="B3" s="4" t="inlineStr">
        <is>
          <t>Montant (€)</t>
        </is>
      </c>
      <c r="C3" s="4" t="inlineStr">
        <is>
          <t>Ressources</t>
        </is>
      </c>
      <c r="D3" s="4" t="inlineStr">
        <is>
          <t>Montant (€)</t>
        </is>
      </c>
    </row>
    <row r="4">
      <c r="A4" s="5" t="inlineStr">
        <is>
          <t>Foncier ou droit d'entrée</t>
        </is>
      </c>
      <c r="B4" s="20" t="n">
        <v>0</v>
      </c>
      <c r="C4" s="5" t="inlineStr">
        <is>
          <t>Apport personnel</t>
        </is>
      </c>
      <c r="D4" s="20" t="n">
        <v>15000</v>
      </c>
    </row>
    <row r="5">
      <c r="A5" s="5" t="inlineStr">
        <is>
          <t>Serres et irrigation</t>
        </is>
      </c>
      <c r="B5" s="20" t="n">
        <v>25000</v>
      </c>
      <c r="C5" s="5" t="inlineStr">
        <is>
          <t>Emprunt bancaire</t>
        </is>
      </c>
      <c r="D5" s="20" t="n">
        <v>31000</v>
      </c>
    </row>
    <row r="6">
      <c r="A6" s="5" t="inlineStr">
        <is>
          <t>Matériel et motorisation</t>
        </is>
      </c>
      <c r="B6" s="20" t="n">
        <v>18000</v>
      </c>
      <c r="C6" s="5" t="inlineStr">
        <is>
          <t>DJA</t>
        </is>
      </c>
      <c r="D6" s="20" t="n">
        <v>20000</v>
      </c>
    </row>
    <row r="7">
      <c r="A7" s="5" t="inlineStr">
        <is>
          <t>Bâtiment, chambre froide</t>
        </is>
      </c>
      <c r="B7" s="20" t="n">
        <v>12000</v>
      </c>
      <c r="C7" s="5" t="inlineStr">
        <is>
          <t>Aides régionales, PCAE</t>
        </is>
      </c>
      <c r="D7" s="20" t="n">
        <v>0</v>
      </c>
    </row>
    <row r="8">
      <c r="A8" s="5" t="inlineStr">
        <is>
          <t>Besoin en fonds de roulement (BFR)</t>
        </is>
      </c>
      <c r="B8" s="10">
        <f>B17</f>
        <v/>
      </c>
      <c r="C8" s="5" t="inlineStr">
        <is>
          <t>Prêt d'honneur, financement participatif</t>
        </is>
      </c>
      <c r="D8" s="20" t="n">
        <v>0</v>
      </c>
    </row>
    <row r="9">
      <c r="A9" s="11" t="inlineStr">
        <is>
          <t>Total des besoins</t>
        </is>
      </c>
      <c r="B9" s="13">
        <f>SUM(B4:B8)</f>
        <v/>
      </c>
      <c r="C9" s="11" t="inlineStr">
        <is>
          <t>Total des ressources</t>
        </is>
      </c>
      <c r="D9" s="13">
        <f>SUM(D4:D8)</f>
        <v/>
      </c>
    </row>
    <row r="11">
      <c r="A11" s="19" t="inlineStr">
        <is>
          <t>Écart (ressources − besoins)</t>
        </is>
      </c>
      <c r="B11" s="12">
        <f>D9-B9</f>
        <v/>
      </c>
    </row>
    <row r="12">
      <c r="A12" s="14" t="inlineStr">
        <is>
          <t>Un écart négatif signale un plan de financement non bouclé : augmentez l'apport, l'emprunt ou les aides mobilisées.</t>
        </is>
      </c>
    </row>
    <row r="14">
      <c r="A14" s="16" t="inlineStr">
        <is>
          <t>Calcul du besoin en fonds de roulement</t>
        </is>
      </c>
      <c r="B14" s="17" t="n"/>
      <c r="C14" s="17" t="n"/>
      <c r="D14" s="17" t="n"/>
    </row>
    <row r="15">
      <c r="A15" s="18" t="inlineStr">
        <is>
          <t>Charges totales de l'année 1 (rappel du prévisionnel)</t>
        </is>
      </c>
      <c r="B15" s="10">
        <f>'Prévisionnel sur 3 ans'!B11</f>
        <v/>
      </c>
    </row>
    <row r="16">
      <c r="A16" s="18" t="inlineStr">
        <is>
          <t>Nombre de mois de charges à couvrir avant l'encaissement régulier</t>
        </is>
      </c>
      <c r="B16" s="22" t="n">
        <v>9</v>
      </c>
    </row>
    <row r="17">
      <c r="A17" s="19" t="inlineStr">
        <is>
          <t>BFR estimé</t>
        </is>
      </c>
      <c r="B17" s="13">
        <f>(B15/12)*B16</f>
        <v/>
      </c>
    </row>
    <row r="18">
      <c r="A18" s="14" t="inlineStr">
        <is>
          <t>Ce montant est repris automatiquement dans la ligne « Besoin en fonds de roulement (BFR) » du tableau des besoins ci-dessus.</t>
        </is>
      </c>
    </row>
  </sheetData>
  <mergeCells count="4">
    <mergeCell ref="A1:D1"/>
    <mergeCell ref="A12:D12"/>
    <mergeCell ref="A18:D18"/>
    <mergeCell ref="A14:D1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2026-09-09T04:50:47Z</dcterms:created>
  <dcterms:modified xsi:type="dcterms:W3CDTF">2026-09-09T04:50:47Z</dcterms:modified>
</cp:coreProperties>
</file>