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ode d'emploi" sheetId="1" state="visible" r:id="rId1"/>
    <sheet name="Calculateur" sheetId="2" state="visible" r:id="rId2"/>
  </sheets>
  <definedNames/>
  <calcPr calcId="124519" fullCalcOnLoad="1"/>
</workbook>
</file>

<file path=xl/styles.xml><?xml version="1.0" encoding="utf-8"?>
<styleSheet xmlns="http://schemas.openxmlformats.org/spreadsheetml/2006/main">
  <numFmts count="3">
    <numFmt numFmtId="164" formatCode="#,##0&quot; €&quot;"/>
    <numFmt numFmtId="165" formatCode="#,##0.00&quot; €&quot;"/>
    <numFmt numFmtId="166" formatCode="#,##0.00&quot; h&quot;"/>
  </numFmts>
  <fonts count="9">
    <font>
      <name val="Calibri"/>
      <family val="2"/>
      <color theme="1"/>
      <sz val="11"/>
      <scheme val="minor"/>
    </font>
    <font>
      <name val="Arial"/>
      <b val="1"/>
      <color rgb="FF3F6B4F"/>
      <sz val="14"/>
    </font>
    <font>
      <name val="Arial"/>
      <sz val="10"/>
    </font>
    <font>
      <name val="Arial"/>
      <b val="1"/>
      <sz val="10"/>
    </font>
    <font>
      <name val="Arial"/>
      <color rgb="FF8A978E"/>
      <sz val="9"/>
    </font>
    <font>
      <name val="Arial"/>
      <b val="1"/>
      <color rgb="FFFFFFFF"/>
      <sz val="10"/>
    </font>
    <font>
      <name val="Arial"/>
      <sz val="11"/>
    </font>
    <font>
      <name val="Arial"/>
      <b val="1"/>
      <color rgb="FF3F6B4F"/>
      <sz val="11"/>
    </font>
    <font>
      <name val="Arial"/>
      <b val="1"/>
      <color rgb="FFFFFFFF"/>
      <sz val="9"/>
    </font>
  </fonts>
  <fills count="5">
    <fill>
      <patternFill/>
    </fill>
    <fill>
      <patternFill patternType="gray125"/>
    </fill>
    <fill>
      <patternFill patternType="solid">
        <fgColor rgb="FF3F6B4F"/>
      </patternFill>
    </fill>
    <fill>
      <patternFill patternType="solid">
        <fgColor rgb="FFFFF6D6"/>
      </patternFill>
    </fill>
    <fill>
      <patternFill patternType="solid">
        <fgColor rgb="FFEFEFEF"/>
      </patternFill>
    </fill>
  </fills>
  <borders count="2">
    <border>
      <left/>
      <right/>
      <top/>
      <bottom/>
      <diagonal/>
    </border>
    <border>
      <left style="thin">
        <color rgb="FFCCCCCC"/>
      </left>
      <right style="thin">
        <color rgb="FFCCCCCC"/>
      </right>
      <top style="thin">
        <color rgb="FFCCCCCC"/>
      </top>
      <bottom style="thin">
        <color rgb="FFCCCCCC"/>
      </bottom>
    </border>
  </borders>
  <cellStyleXfs count="1">
    <xf numFmtId="0" fontId="0" fillId="0" borderId="0"/>
  </cellStyleXfs>
  <cellXfs count="21">
    <xf numFmtId="0" fontId="0" fillId="0" borderId="0" pivotButton="0" quotePrefix="0" xfId="0"/>
    <xf numFmtId="0" fontId="1" fillId="0" borderId="0" applyAlignment="1" pivotButton="0" quotePrefix="0" xfId="0">
      <alignment vertical="top"/>
    </xf>
    <xf numFmtId="0" fontId="2" fillId="0" borderId="0" applyAlignment="1" pivotButton="0" quotePrefix="0" xfId="0">
      <alignment vertical="top" wrapText="1"/>
    </xf>
    <xf numFmtId="0" fontId="3" fillId="0" borderId="0" applyAlignment="1" pivotButton="0" quotePrefix="0" xfId="0">
      <alignment vertical="top"/>
    </xf>
    <xf numFmtId="0" fontId="4" fillId="0" borderId="0" applyAlignment="1" pivotButton="0" quotePrefix="0" xfId="0">
      <alignment vertical="top"/>
    </xf>
    <xf numFmtId="0" fontId="5" fillId="2" borderId="0" pivotButton="0" quotePrefix="0" xfId="0"/>
    <xf numFmtId="0" fontId="2" fillId="0" borderId="0" applyAlignment="1" pivotButton="0" quotePrefix="0" xfId="0">
      <alignment vertical="center" wrapText="1"/>
    </xf>
    <xf numFmtId="164" fontId="6" fillId="3" borderId="1" pivotButton="0" quotePrefix="0" xfId="0"/>
    <xf numFmtId="0" fontId="6" fillId="3" borderId="1" applyAlignment="1" pivotButton="0" quotePrefix="0" xfId="0">
      <alignment horizontal="left"/>
    </xf>
    <xf numFmtId="3" fontId="6" fillId="3" borderId="1" pivotButton="0" quotePrefix="0" xfId="0"/>
    <xf numFmtId="165" fontId="6" fillId="3" borderId="1" pivotButton="0" quotePrefix="0" xfId="0"/>
    <xf numFmtId="9" fontId="6" fillId="3" borderId="1" pivotButton="0" quotePrefix="0" xfId="0"/>
    <xf numFmtId="0" fontId="3" fillId="0" borderId="0" applyAlignment="1" pivotButton="0" quotePrefix="0" xfId="0">
      <alignment vertical="center" wrapText="1"/>
    </xf>
    <xf numFmtId="165" fontId="7" fillId="4" borderId="1" pivotButton="0" quotePrefix="0" xfId="0"/>
    <xf numFmtId="0" fontId="8" fillId="2" borderId="0" applyAlignment="1" pivotButton="0" quotePrefix="0" xfId="0">
      <alignment horizontal="center" vertical="center" wrapText="1"/>
    </xf>
    <xf numFmtId="0" fontId="2" fillId="3" borderId="1" pivotButton="0" quotePrefix="0" xfId="0"/>
    <xf numFmtId="166" fontId="6" fillId="3" borderId="1" pivotButton="0" quotePrefix="0" xfId="0"/>
    <xf numFmtId="4" fontId="6" fillId="3" borderId="1" pivotButton="0" quotePrefix="0" xfId="0"/>
    <xf numFmtId="4" fontId="6" fillId="4" borderId="1" pivotButton="0" quotePrefix="0" xfId="0"/>
    <xf numFmtId="165" fontId="6"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12" customWidth="1" min="1" max="1"/>
  </cols>
  <sheetData>
    <row r="1">
      <c r="A1" s="1" t="inlineStr">
        <is>
          <t>Calculateur de prix de revient d'un légume — modèle Polen</t>
        </is>
      </c>
    </row>
    <row r="3">
      <c r="A3" s="2" t="inlineStr">
        <is>
          <t>Ce modèle applique la méthode complète de l'article « Prix de revient d'un légume : comment le calculer » (polen.bio/blog/prix-de-revient-legumes) : charges directes, quote-part de charges indirectes selon la clé de répartition de votre choix, temps de travail valorisé, majoration éventuelle des pertes et invendus.</t>
        </is>
      </c>
    </row>
    <row r="5">
      <c r="A5" s="3" t="inlineStr">
        <is>
          <t>Comment l'utiliser</t>
        </is>
      </c>
    </row>
    <row r="6">
      <c r="A6" s="2" t="inlineStr">
        <is>
          <t>1. Onglet « Calculateur », bloc « Vos données globales » : charges indirectes totales de la ferme, clé de répartition retenue (surface, temps de travail ou produit brut), total de cette clé pour toute la ferme, taux horaire de valorisation du temps (12,31 € plancher SMIC) et majoration éventuelle des pertes/invendus.</t>
        </is>
      </c>
    </row>
    <row r="7">
      <c r="A7" s="2" t="inlineStr">
        <is>
          <t>2. Bloc « Vos cultures » : une ligne par culture. Renseignez les charges directes, les heures de travail affectées, la base de répartition si votre clé est « Surface » ou « Produit brut » (laissez la case vide si votre clé est « Temps de travail », les heures sont réutilisées automatiquement), la quantité vendue et, si vous voulez comparer, votre prix de vente moyen.</t>
        </is>
      </c>
    </row>
    <row r="8">
      <c r="A8" s="2" t="inlineStr">
        <is>
          <t>3. Les résultats se calculent seuls : quote-part de charges indirectes, temps de travail valorisé, prix de revient total puis prix de revient au kilo ou à la botte, et l'écart avec votre prix de vente moyen si vous l'avez renseigné.</t>
        </is>
      </c>
    </row>
    <row r="10">
      <c r="A10" s="3" t="inlineStr">
        <is>
          <t>Ce que ce modèle mesure — et ne mesure pas</t>
        </is>
      </c>
    </row>
    <row r="11">
      <c r="A11" s="2" t="inlineStr">
        <is>
          <t>Les trois lignes pré-remplies (tomate, poireau, mesclun) reproduisent à l'identique l'exemple chiffré de l'article, clé « Temps de travail », pour vérifier que le calculateur retombe bien sur 3,17 €/kg, 2,74 €/kg et 14,86 €/kg : remplacez-les par vos propres cultures. La majoration pertes et invendus ne s'applique que si vos quantités sont mesurées sur du récolté, pas sur du vendu : laissez-la à 0 % si votre colonne « Quantité vendue » est déjà une quantité réellement encaissée. Ce modèle ne remplace pas un calcul de marge brute par culture (voir le modèle dédié) ni la tenue de vos relevés d'heures et de charges à la source.</t>
        </is>
      </c>
    </row>
    <row r="13">
      <c r="A13" s="4" t="inlineStr">
        <is>
          <t>Modèle proposé par polen.bio — compatible LibreOffice et Google Sheets.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4"/>
  <sheetViews>
    <sheetView workbookViewId="0">
      <pane ySplit="12" topLeftCell="A13" activePane="bottomLeft" state="frozen"/>
      <selection pane="bottomLeft" activeCell="A1" sqref="A1"/>
    </sheetView>
  </sheetViews>
  <sheetFormatPr baseColWidth="8" defaultRowHeight="15"/>
  <cols>
    <col width="22" customWidth="1" min="1" max="1"/>
    <col width="16" customWidth="1" min="2" max="2"/>
    <col width="16" customWidth="1" min="3" max="3"/>
    <col width="16" customWidth="1" min="4" max="4"/>
    <col width="16" customWidth="1" min="5" max="5"/>
    <col width="16" customWidth="1" min="6" max="6"/>
    <col width="20" customWidth="1" min="7" max="7"/>
    <col width="16" customWidth="1" min="8" max="8"/>
    <col width="16" customWidth="1" min="9" max="9"/>
    <col width="16" customWidth="1" min="10" max="10"/>
    <col width="16" customWidth="1" min="11" max="11"/>
    <col width="18" customWidth="1" min="12" max="12"/>
  </cols>
  <sheetData>
    <row r="1">
      <c r="A1" s="1" t="inlineStr">
        <is>
          <t>Calculateur de prix de revient d'un légume</t>
        </is>
      </c>
    </row>
    <row r="3">
      <c r="A3" s="5" t="inlineStr">
        <is>
          <t>Vos données globales (à saisir)</t>
        </is>
      </c>
      <c r="B3" s="5" t="n"/>
    </row>
    <row r="4">
      <c r="A4" s="6" t="inlineStr">
        <is>
          <t>Charges indirectes totales de la ferme (€/an)</t>
        </is>
      </c>
      <c r="B4" s="7" t="n">
        <v>16000</v>
      </c>
    </row>
    <row r="5">
      <c r="A5" s="6" t="inlineStr">
        <is>
          <t>Clé de répartition retenue</t>
        </is>
      </c>
      <c r="B5" s="8" t="inlineStr">
        <is>
          <t>Temps de travail</t>
        </is>
      </c>
    </row>
    <row r="6">
      <c r="A6" s="6" t="inlineStr">
        <is>
          <t>Total de cette clé pour toute la ferme (ex. total des heures affectées aux cultures si « Temps de travail », total m² cultivés si « Surface », total produit brut € si « Produit brut »)</t>
        </is>
      </c>
      <c r="B6" s="9" t="n">
        <v>3200</v>
      </c>
    </row>
    <row r="7">
      <c r="A7" s="6" t="inlineStr">
        <is>
          <t>Taux horaire de valorisation du temps de travail (€/h) — plancher SMIC 12,31 €</t>
        </is>
      </c>
      <c r="B7" s="10" t="n">
        <v>12.31</v>
      </c>
    </row>
    <row r="8">
      <c r="A8" s="6" t="inlineStr">
        <is>
          <t>Majoration pertes et invendus (%) — seulement si vos quantités sont récoltées, pas vendues</t>
        </is>
      </c>
      <c r="B8" s="11" t="n">
        <v>0</v>
      </c>
    </row>
    <row r="9">
      <c r="A9" s="12" t="inlineStr">
        <is>
          <t>Taux de répartition obtenu (€ par unité de la clé choisie)</t>
        </is>
      </c>
      <c r="B9" s="13">
        <f>IF(B6=0,"",B4/B6)</f>
        <v/>
      </c>
    </row>
    <row r="11">
      <c r="A11" s="5" t="inlineStr">
        <is>
          <t>Vos cultures (à saisir)</t>
        </is>
      </c>
      <c r="B11" s="5" t="n"/>
      <c r="C11" s="5" t="n"/>
      <c r="D11" s="5" t="n"/>
      <c r="E11" s="5" t="n"/>
      <c r="F11" s="5" t="n"/>
      <c r="G11" s="5" t="n"/>
      <c r="H11" s="5" t="n"/>
      <c r="I11" s="5" t="n"/>
      <c r="J11" s="5" t="n"/>
      <c r="K11" s="5" t="n"/>
      <c r="L11" s="5" t="n"/>
    </row>
    <row r="12" ht="48" customHeight="1">
      <c r="A12" s="14" t="inlineStr">
        <is>
          <t>Culture</t>
        </is>
      </c>
      <c r="B12" s="14" t="inlineStr">
        <is>
          <t>Charges directes (€)</t>
        </is>
      </c>
      <c r="C12" s="14" t="inlineStr">
        <is>
          <t>Heures de travail affectées (h)</t>
        </is>
      </c>
      <c r="D12" s="14" t="inlineStr">
        <is>
          <t>Base de répartition si clé Surface (m²) ou Produit brut (€) — vide si clé Temps de travail</t>
        </is>
      </c>
      <c r="E12" s="14" t="inlineStr">
        <is>
          <t>Quantité vendue (kg ou botte)</t>
        </is>
      </c>
      <c r="F12" s="14" t="inlineStr">
        <is>
          <t>Prix de vente moyen (€/kg ou botte) — optionnel</t>
        </is>
      </c>
      <c r="G12" s="14" t="inlineStr">
        <is>
          <t>Quantité retenue pour la répartition</t>
        </is>
      </c>
      <c r="H12" s="14" t="inlineStr">
        <is>
          <t>Quote-part charges indirectes (€)</t>
        </is>
      </c>
      <c r="I12" s="14" t="inlineStr">
        <is>
          <t>Temps de travail valorisé (€)</t>
        </is>
      </c>
      <c r="J12" s="14" t="inlineStr">
        <is>
          <t>Prix de revient total (€)</t>
        </is>
      </c>
      <c r="K12" s="14" t="inlineStr">
        <is>
          <t>Prix de revient au kg / botte (€)</t>
        </is>
      </c>
      <c r="L12" s="14" t="inlineStr">
        <is>
          <t>Écart avec le prix de vente (€/kg)</t>
        </is>
      </c>
    </row>
    <row r="13">
      <c r="A13" s="15" t="inlineStr">
        <is>
          <t>Tomate sous abri</t>
        </is>
      </c>
      <c r="B13" s="10" t="n">
        <v>6.6</v>
      </c>
      <c r="C13" s="16" t="n">
        <v>1.1</v>
      </c>
      <c r="D13" s="17" t="n"/>
      <c r="E13" s="17" t="n">
        <v>8.1</v>
      </c>
      <c r="F13" s="10" t="n">
        <v>3.8</v>
      </c>
      <c r="G13" s="18">
        <f>IF(A13="","",IF($B$5="Temps de travail",C13,D13))</f>
        <v/>
      </c>
      <c r="H13" s="19">
        <f>IF(A13="","",IF(OR($B$9="",G13=""),"",G13*$B$9))</f>
        <v/>
      </c>
      <c r="I13" s="19">
        <f>IF(A13="","",IF(C13="","",C13*$B$7))</f>
        <v/>
      </c>
      <c r="J13" s="19">
        <f>IF(A13="","",IF(OR(H13="",I13=""),"",B13+H13+I13))</f>
        <v/>
      </c>
      <c r="K13" s="13">
        <f>IF(A13="","",IF(OR(J13="",E13="",E13=0),"",(J13/E13)*(1+$B$8)))</f>
        <v/>
      </c>
      <c r="L13" s="19">
        <f>IF(A13="","",IF(OR(F13="",K13=""),"",F13-K13))</f>
        <v/>
      </c>
    </row>
    <row r="14">
      <c r="A14" s="15" t="inlineStr">
        <is>
          <t>Poireau plein champ</t>
        </is>
      </c>
      <c r="B14" s="10" t="n">
        <v>2.15</v>
      </c>
      <c r="C14" s="16" t="n">
        <v>0.35</v>
      </c>
      <c r="D14" s="17" t="n"/>
      <c r="E14" s="17" t="n">
        <v>3</v>
      </c>
      <c r="F14" s="10" t="n">
        <v>2.5</v>
      </c>
      <c r="G14" s="18">
        <f>IF(A14="","",IF($B$5="Temps de travail",C14,D14))</f>
        <v/>
      </c>
      <c r="H14" s="19">
        <f>IF(A14="","",IF(OR($B$9="",G14=""),"",G14*$B$9))</f>
        <v/>
      </c>
      <c r="I14" s="19">
        <f>IF(A14="","",IF(C14="","",C14*$B$7))</f>
        <v/>
      </c>
      <c r="J14" s="19">
        <f>IF(A14="","",IF(OR(H14="",I14=""),"",B14+H14+I14))</f>
        <v/>
      </c>
      <c r="K14" s="13">
        <f>IF(A14="","",IF(OR(J14="",E14="",E14=0),"",(J14/E14)*(1+$B$8)))</f>
        <v/>
      </c>
      <c r="L14" s="19">
        <f>IF(A14="","",IF(OR(F14="",K14=""),"",F14-K14))</f>
        <v/>
      </c>
    </row>
    <row r="15">
      <c r="A15" s="15" t="inlineStr">
        <is>
          <t>Mesclun (3 séries)</t>
        </is>
      </c>
      <c r="B15" s="10" t="n">
        <v>5</v>
      </c>
      <c r="C15" s="16" t="n">
        <v>1.6</v>
      </c>
      <c r="D15" s="17" t="n"/>
      <c r="E15" s="17" t="n">
        <v>2.2</v>
      </c>
      <c r="F15" s="10" t="n">
        <v>12</v>
      </c>
      <c r="G15" s="18">
        <f>IF(A15="","",IF($B$5="Temps de travail",C15,D15))</f>
        <v/>
      </c>
      <c r="H15" s="19">
        <f>IF(A15="","",IF(OR($B$9="",G15=""),"",G15*$B$9))</f>
        <v/>
      </c>
      <c r="I15" s="19">
        <f>IF(A15="","",IF(C15="","",C15*$B$7))</f>
        <v/>
      </c>
      <c r="J15" s="19">
        <f>IF(A15="","",IF(OR(H15="",I15=""),"",B15+H15+I15))</f>
        <v/>
      </c>
      <c r="K15" s="13">
        <f>IF(A15="","",IF(OR(J15="",E15="",E15=0),"",(J15/E15)*(1+$B$8)))</f>
        <v/>
      </c>
      <c r="L15" s="19">
        <f>IF(A15="","",IF(OR(F15="",K15=""),"",F15-K15))</f>
        <v/>
      </c>
    </row>
    <row r="16">
      <c r="A16" s="15" t="n"/>
      <c r="B16" s="10" t="n"/>
      <c r="C16" s="16" t="n"/>
      <c r="D16" s="17" t="n"/>
      <c r="E16" s="17" t="n"/>
      <c r="F16" s="10" t="n"/>
      <c r="G16" s="18">
        <f>IF(A16="","",IF($B$5="Temps de travail",C16,D16))</f>
        <v/>
      </c>
      <c r="H16" s="19">
        <f>IF(A16="","",IF(OR($B$9="",G16=""),"",G16*$B$9))</f>
        <v/>
      </c>
      <c r="I16" s="19">
        <f>IF(A16="","",IF(C16="","",C16*$B$7))</f>
        <v/>
      </c>
      <c r="J16" s="19">
        <f>IF(A16="","",IF(OR(H16="",I16=""),"",B16+H16+I16))</f>
        <v/>
      </c>
      <c r="K16" s="13">
        <f>IF(A16="","",IF(OR(J16="",E16="",E16=0),"",(J16/E16)*(1+$B$8)))</f>
        <v/>
      </c>
      <c r="L16" s="19">
        <f>IF(A16="","",IF(OR(F16="",K16=""),"",F16-K16))</f>
        <v/>
      </c>
    </row>
    <row r="17">
      <c r="A17" s="15" t="n"/>
      <c r="B17" s="10" t="n"/>
      <c r="C17" s="16" t="n"/>
      <c r="D17" s="17" t="n"/>
      <c r="E17" s="17" t="n"/>
      <c r="F17" s="10" t="n"/>
      <c r="G17" s="18">
        <f>IF(A17="","",IF($B$5="Temps de travail",C17,D17))</f>
        <v/>
      </c>
      <c r="H17" s="19">
        <f>IF(A17="","",IF(OR($B$9="",G17=""),"",G17*$B$9))</f>
        <v/>
      </c>
      <c r="I17" s="19">
        <f>IF(A17="","",IF(C17="","",C17*$B$7))</f>
        <v/>
      </c>
      <c r="J17" s="19">
        <f>IF(A17="","",IF(OR(H17="",I17=""),"",B17+H17+I17))</f>
        <v/>
      </c>
      <c r="K17" s="13">
        <f>IF(A17="","",IF(OR(J17="",E17="",E17=0),"",(J17/E17)*(1+$B$8)))</f>
        <v/>
      </c>
      <c r="L17" s="19">
        <f>IF(A17="","",IF(OR(F17="",K17=""),"",F17-K17))</f>
        <v/>
      </c>
    </row>
    <row r="18">
      <c r="A18" s="15" t="n"/>
      <c r="B18" s="10" t="n"/>
      <c r="C18" s="16" t="n"/>
      <c r="D18" s="17" t="n"/>
      <c r="E18" s="17" t="n"/>
      <c r="F18" s="10" t="n"/>
      <c r="G18" s="18">
        <f>IF(A18="","",IF($B$5="Temps de travail",C18,D18))</f>
        <v/>
      </c>
      <c r="H18" s="19">
        <f>IF(A18="","",IF(OR($B$9="",G18=""),"",G18*$B$9))</f>
        <v/>
      </c>
      <c r="I18" s="19">
        <f>IF(A18="","",IF(C18="","",C18*$B$7))</f>
        <v/>
      </c>
      <c r="J18" s="19">
        <f>IF(A18="","",IF(OR(H18="",I18=""),"",B18+H18+I18))</f>
        <v/>
      </c>
      <c r="K18" s="13">
        <f>IF(A18="","",IF(OR(J18="",E18="",E18=0),"",(J18/E18)*(1+$B$8)))</f>
        <v/>
      </c>
      <c r="L18" s="19">
        <f>IF(A18="","",IF(OR(F18="",K18=""),"",F18-K18))</f>
        <v/>
      </c>
    </row>
    <row r="19">
      <c r="A19" s="15" t="n"/>
      <c r="B19" s="10" t="n"/>
      <c r="C19" s="16" t="n"/>
      <c r="D19" s="17" t="n"/>
      <c r="E19" s="17" t="n"/>
      <c r="F19" s="10" t="n"/>
      <c r="G19" s="18">
        <f>IF(A19="","",IF($B$5="Temps de travail",C19,D19))</f>
        <v/>
      </c>
      <c r="H19" s="19">
        <f>IF(A19="","",IF(OR($B$9="",G19=""),"",G19*$B$9))</f>
        <v/>
      </c>
      <c r="I19" s="19">
        <f>IF(A19="","",IF(C19="","",C19*$B$7))</f>
        <v/>
      </c>
      <c r="J19" s="19">
        <f>IF(A19="","",IF(OR(H19="",I19=""),"",B19+H19+I19))</f>
        <v/>
      </c>
      <c r="K19" s="13">
        <f>IF(A19="","",IF(OR(J19="",E19="",E19=0),"",(J19/E19)*(1+$B$8)))</f>
        <v/>
      </c>
      <c r="L19" s="19">
        <f>IF(A19="","",IF(OR(F19="",K19=""),"",F19-K19))</f>
        <v/>
      </c>
    </row>
    <row r="20">
      <c r="A20" s="15" t="n"/>
      <c r="B20" s="10" t="n"/>
      <c r="C20" s="16" t="n"/>
      <c r="D20" s="17" t="n"/>
      <c r="E20" s="17" t="n"/>
      <c r="F20" s="10" t="n"/>
      <c r="G20" s="18">
        <f>IF(A20="","",IF($B$5="Temps de travail",C20,D20))</f>
        <v/>
      </c>
      <c r="H20" s="19">
        <f>IF(A20="","",IF(OR($B$9="",G20=""),"",G20*$B$9))</f>
        <v/>
      </c>
      <c r="I20" s="19">
        <f>IF(A20="","",IF(C20="","",C20*$B$7))</f>
        <v/>
      </c>
      <c r="J20" s="19">
        <f>IF(A20="","",IF(OR(H20="",I20=""),"",B20+H20+I20))</f>
        <v/>
      </c>
      <c r="K20" s="13">
        <f>IF(A20="","",IF(OR(J20="",E20="",E20=0),"",(J20/E20)*(1+$B$8)))</f>
        <v/>
      </c>
      <c r="L20" s="19">
        <f>IF(A20="","",IF(OR(F20="",K20=""),"",F20-K20))</f>
        <v/>
      </c>
    </row>
    <row r="21">
      <c r="A21" s="15" t="n"/>
      <c r="B21" s="10" t="n"/>
      <c r="C21" s="16" t="n"/>
      <c r="D21" s="17" t="n"/>
      <c r="E21" s="17" t="n"/>
      <c r="F21" s="10" t="n"/>
      <c r="G21" s="18">
        <f>IF(A21="","",IF($B$5="Temps de travail",C21,D21))</f>
        <v/>
      </c>
      <c r="H21" s="19">
        <f>IF(A21="","",IF(OR($B$9="",G21=""),"",G21*$B$9))</f>
        <v/>
      </c>
      <c r="I21" s="19">
        <f>IF(A21="","",IF(C21="","",C21*$B$7))</f>
        <v/>
      </c>
      <c r="J21" s="19">
        <f>IF(A21="","",IF(OR(H21="",I21=""),"",B21+H21+I21))</f>
        <v/>
      </c>
      <c r="K21" s="13">
        <f>IF(A21="","",IF(OR(J21="",E21="",E21=0),"",(J21/E21)*(1+$B$8)))</f>
        <v/>
      </c>
      <c r="L21" s="19">
        <f>IF(A21="","",IF(OR(F21="",K21=""),"",F21-K21))</f>
        <v/>
      </c>
    </row>
    <row r="22">
      <c r="A22" s="15" t="n"/>
      <c r="B22" s="10" t="n"/>
      <c r="C22" s="16" t="n"/>
      <c r="D22" s="17" t="n"/>
      <c r="E22" s="17" t="n"/>
      <c r="F22" s="10" t="n"/>
      <c r="G22" s="18">
        <f>IF(A22="","",IF($B$5="Temps de travail",C22,D22))</f>
        <v/>
      </c>
      <c r="H22" s="19">
        <f>IF(A22="","",IF(OR($B$9="",G22=""),"",G22*$B$9))</f>
        <v/>
      </c>
      <c r="I22" s="19">
        <f>IF(A22="","",IF(C22="","",C22*$B$7))</f>
        <v/>
      </c>
      <c r="J22" s="19">
        <f>IF(A22="","",IF(OR(H22="",I22=""),"",B22+H22+I22))</f>
        <v/>
      </c>
      <c r="K22" s="13">
        <f>IF(A22="","",IF(OR(J22="",E22="",E22=0),"",(J22/E22)*(1+$B$8)))</f>
        <v/>
      </c>
      <c r="L22" s="19">
        <f>IF(A22="","",IF(OR(F22="",K22=""),"",F22-K22))</f>
        <v/>
      </c>
    </row>
    <row r="24" ht="28" customHeight="1">
      <c r="A24" s="20" t="inlineStr">
        <is>
          <t>Sources : méthode et exemple chiffré détaillés dans « Prix de revient d'un légume : comment le calculer », polen.bio/blog/prix-de-revient-legumes ; SMIC horaire brut au 1er juin 2026, service-public.gouv.fr.</t>
        </is>
      </c>
    </row>
  </sheetData>
  <mergeCells count="1">
    <mergeCell ref="A24:L24"/>
  </mergeCells>
  <dataValidations count="1">
    <dataValidation sqref="B5" showDropDown="0" showInputMessage="0" showErrorMessage="0" allowBlank="0" type="list">
      <formula1>"Surface,Temps de travail,Produit brut"</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2026-09-15T04:38:45Z</dcterms:created>
  <dcterms:modified xsi:type="dcterms:W3CDTF">2026-09-15T04:38:45Z</dcterms:modified>
</cp:coreProperties>
</file>