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alculateur" sheetId="2" state="visible" r:id="rId2"/>
  </sheets>
  <definedNames/>
  <calcPr calcId="124519" fullCalcOnLoad="1"/>
</workbook>
</file>

<file path=xl/styles.xml><?xml version="1.0" encoding="utf-8"?>
<styleSheet xmlns="http://schemas.openxmlformats.org/spreadsheetml/2006/main">
  <numFmts count="3">
    <numFmt numFmtId="164" formatCode="dd/mm/yyyy"/>
    <numFmt numFmtId="165" formatCode="#,##0.00&quot; €&quot;"/>
    <numFmt numFmtId="166" formatCode="#,##0&quot; €&quot;"/>
  </numFmts>
  <fonts count="10">
    <font>
      <name val="Calibri"/>
      <family val="2"/>
      <color theme="1"/>
      <sz val="11"/>
      <scheme val="minor"/>
    </font>
    <font>
      <name val="Arial"/>
      <b val="1"/>
      <sz val="14"/>
    </font>
    <font>
      <name val="Arial"/>
      <sz val="10"/>
    </font>
    <font>
      <name val="Arial"/>
      <b val="1"/>
      <sz val="10"/>
    </font>
    <font>
      <name val="Arial"/>
      <i val="1"/>
      <color rgb="00637069"/>
      <sz val="10"/>
    </font>
    <font>
      <name val="Arial"/>
      <b val="1"/>
      <color rgb="00FFFFFF"/>
      <sz val="10"/>
    </font>
    <font>
      <name val="Arial"/>
      <b val="1"/>
      <color rgb="00595959"/>
      <sz val="10"/>
    </font>
    <font>
      <name val="Arial"/>
      <color rgb="00595959"/>
      <sz val="10"/>
    </font>
    <font>
      <name val="Arial"/>
      <color rgb="00B00020"/>
      <sz val="10"/>
    </font>
    <font>
      <name val="Arial"/>
      <b val="1"/>
      <sz val="11"/>
    </font>
  </fonts>
  <fills count="6">
    <fill>
      <patternFill/>
    </fill>
    <fill>
      <patternFill patternType="gray125"/>
    </fill>
    <fill>
      <patternFill patternType="solid">
        <fgColor rgb="00FFF6D6"/>
      </patternFill>
    </fill>
    <fill>
      <patternFill patternType="solid">
        <fgColor rgb="00EFEFEF"/>
      </patternFill>
    </fill>
    <fill>
      <patternFill patternType="solid">
        <fgColor rgb="003F6B4F"/>
      </patternFill>
    </fill>
    <fill>
      <patternFill patternType="solid">
        <fgColor rgb="00D9D9D9"/>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3" fillId="0" borderId="0" pivotButton="0" quotePrefix="0" xfId="0"/>
    <xf numFmtId="1" fontId="2" fillId="2" borderId="1" pivotButton="0" quotePrefix="0" xfId="0"/>
    <xf numFmtId="164" fontId="2" fillId="3" borderId="1" pivotButton="0" quotePrefix="0" xfId="0"/>
    <xf numFmtId="0" fontId="4" fillId="0" borderId="0" pivotButton="0" quotePrefix="0" xfId="0"/>
    <xf numFmtId="0" fontId="5" fillId="4" borderId="1" pivotButton="0" quotePrefix="0" xfId="0"/>
    <xf numFmtId="0" fontId="0" fillId="0" borderId="4" pivotButton="0" quotePrefix="0" xfId="0"/>
    <xf numFmtId="0" fontId="0" fillId="0" borderId="5" pivotButton="0" quotePrefix="0" xfId="0"/>
    <xf numFmtId="10" fontId="2" fillId="2" borderId="1" pivotButton="0" quotePrefix="0" xfId="0"/>
    <xf numFmtId="164" fontId="2" fillId="2" borderId="1" pivotButton="0" quotePrefix="0" xfId="0"/>
    <xf numFmtId="0" fontId="5" fillId="4" borderId="1" applyAlignment="1" pivotButton="0" quotePrefix="0" xfId="0">
      <alignment vertical="top" wrapText="1"/>
    </xf>
    <xf numFmtId="0" fontId="6" fillId="5" borderId="1" applyAlignment="1" pivotButton="0" quotePrefix="0" xfId="0">
      <alignment vertical="top" wrapText="1"/>
    </xf>
    <xf numFmtId="0" fontId="2" fillId="2" borderId="1" pivotButton="0" quotePrefix="0" xfId="0"/>
    <xf numFmtId="165" fontId="2" fillId="2" borderId="1" pivotButton="0" quotePrefix="0" xfId="0"/>
    <xf numFmtId="165" fontId="2" fillId="3" borderId="1" pivotButton="0" quotePrefix="0" xfId="0"/>
    <xf numFmtId="10" fontId="2" fillId="3" borderId="1" pivotButton="0" quotePrefix="0" xfId="0"/>
    <xf numFmtId="165" fontId="7" fillId="5" borderId="1" pivotButton="0" quotePrefix="0" xfId="0"/>
    <xf numFmtId="165" fontId="3" fillId="3" borderId="1" pivotButton="0" quotePrefix="0" xfId="0"/>
    <xf numFmtId="0" fontId="8" fillId="0" borderId="0" pivotButton="0" quotePrefix="0" xfId="0"/>
    <xf numFmtId="0" fontId="9" fillId="0" borderId="0" pivotButton="0" quotePrefix="0" xfId="0"/>
    <xf numFmtId="0" fontId="2" fillId="0" borderId="0" pivotButton="0" quotePrefix="0" xfId="0"/>
    <xf numFmtId="165" fontId="2" fillId="2" borderId="1" pivotButton="0" quotePrefix="0" xfId="0"/>
    <xf numFmtId="165" fontId="2" fillId="3" borderId="1" pivotButton="0" quotePrefix="0" xfId="0"/>
    <xf numFmtId="165" fontId="7" fillId="5" borderId="1" pivotButton="0" quotePrefix="0" xfId="0"/>
    <xf numFmtId="165" fontId="3" fillId="3" borderId="1" pivotButton="0" quotePrefix="0" xfId="0"/>
    <xf numFmtId="166" fontId="2" fillId="3" borderId="1" pivotButton="0" quotePrefix="0" xfId="0"/>
    <xf numFmtId="166" fontId="3"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impots.gouv.fr/professionnel/questions/comment-obtenir-un-remboursement-forfaitaire-agricole" TargetMode="External" Id="rId1" /></Relationships>
</file>

<file path=xl/worksheets/sheet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12" customWidth="1" min="1" max="1"/>
  </cols>
  <sheetData>
    <row r="1">
      <c r="A1" s="1" t="inlineStr">
        <is>
          <t>Calculateur de remboursement forfaitaire agricole : modèle Polen</t>
        </is>
      </c>
    </row>
    <row r="3">
      <c r="A3" s="2" t="inlineStr">
        <is>
          <t>Ce fichier estime le remboursement forfaitaire que vous pouvez attendre de votre demande 3520-SD au titre d'une année d'encaissements, et vous donne les totaux par taux à reporter dans le cadre E du formulaire, arrondis à l'euro. Un récapitulatif par destination et par taux complète le calcul, pour votre suivi.</t>
        </is>
      </c>
    </row>
    <row r="5">
      <c r="A5" s="3" t="inlineStr">
        <is>
          <t>Qui peut s'en servir</t>
        </is>
      </c>
    </row>
    <row r="6">
      <c r="A6" s="2" t="inlineStr">
        <is>
          <t>Les exploitants agricoles non redevables de la TVA : moyenne des recettes sur deux années civiles consécutives sous 46 000 € (138 000 € pour un GAEC de trois associés) et pas d'option pour le régime simplifié agricole. Le régime du bénéfice (micro-BA ou réel) ne joue aucun rôle.</t>
        </is>
      </c>
    </row>
    <row r="7">
      <c r="A7" s="2" t="inlineStr">
        <is>
          <t>Si vous déclarez la TVA, ce calculateur ne vous concerne pas : vous déduisez la TVA de vos achats dans votre déclaration de TVA, et les deux mécanismes ne se cumulent jamais sur une même année.</t>
        </is>
      </c>
    </row>
    <row r="9">
      <c r="A9" s="3" t="inlineStr">
        <is>
          <t>Comment l'utiliser</t>
        </is>
      </c>
    </row>
    <row r="10">
      <c r="A10" s="2" t="inlineStr">
        <is>
          <t>1. Onglet « Calculateur », en haut : saisissez l'année des encaissements. Les dates limites se calculent toutes seules.</t>
        </is>
      </c>
    </row>
    <row r="11">
      <c r="A11" s="2" t="inlineStr">
        <is>
          <t>2. Vérifiez les deux taux dans le bloc « Catégorie de produits », en haut du calculateur. Ils sont en case jaune, avec leur source et la date de vérification : si l'administration les modifie, changez-les là, tout le fichier suit.</t>
        </is>
      </c>
    </row>
    <row r="12">
      <c r="A12" s="2" t="inlineStr">
        <is>
          <t>3. Dans le tableau des ventes, une ligne par produit : désignation, catégorie (liste déroulante, qui donne le taux), puis les montants encaissés dans l'année auprès de clients professionnels, répartis entre France, autre pays de l'Union européenne et exportation.</t>
        </is>
      </c>
    </row>
    <row r="13">
      <c r="A13" s="2" t="inlineStr">
        <is>
          <t>4. Les cases grises sont calculées : remboursement par ligne, total, récapitulatif par destination et par taux pour votre suivi, puis le bloc « À reporter dans le cadre E du 3520-SD ». Le formulaire ne ventile pas par destination : son cadre E est un relevé, avec une ligne par acheteur et les sommes payées dans l'année réparties en quatre colonnes de produits, deux par taux. Le bloc vous donne le total encaissé à chaque taux et le total des opérations ouvrant droit au remboursement, arrondis à l'euro. Le montant du remboursement n'est pas à porter sur le formulaire.</t>
        </is>
      </c>
    </row>
    <row r="14">
      <c r="A14" s="2" t="inlineStr">
        <is>
          <t>5. Supprimez l'exemple (ferme maraîchère : 12 000 € de légumes et 2 000 € d'œufs vendus à des professionnels, soit 643,40 €) et remplacez-le par vos chiffres.</t>
        </is>
      </c>
    </row>
    <row r="16">
      <c r="A16" s="3" t="inlineStr">
        <is>
          <t>Ce qu'il faut saisir, et ce qu'il ne faut pas saisir</t>
        </is>
      </c>
    </row>
    <row r="17">
      <c r="A17" s="2" t="inlineStr">
        <is>
          <t>Saisissez les montants encaissés dans l'année, pas les montants facturés : une facture de décembre 2025 payée en janvier 2026 compte pour 2026.</t>
        </is>
      </c>
    </row>
    <row r="18">
      <c r="A18" s="2" t="inlineStr">
        <is>
          <t>Seules ouvrent droit au remboursement les ventes à des professionnels redevables de la TVA (restaurants, traiteurs, épiceries, magasins de producteurs, coopératives, grossistes, autres exploitants agricoles s'ils sont eux-mêmes redevables de la TVA), les ventes à des clients professionnels d'un autre pays de l'UE et les exportations. Une vente à un collègue lui aussi au remboursement forfaitaire est exclue (BOFiP BOI-TVA-SECT-80-60-10-10 § 50).</t>
        </is>
      </c>
    </row>
    <row r="19">
      <c r="A19" s="2" t="inlineStr">
        <is>
          <t>La colonne grisée « Ventes aux particuliers » est là pour mémoire, si vous voulez suivre votre chiffre d'affaires complet : elle est exclue du calcul, parce que les paniers, le marché et la vente à la ferme n'ouvrent pas droit au remboursement.</t>
        </is>
      </c>
    </row>
    <row r="20">
      <c r="A20" s="2" t="inlineStr">
        <is>
          <t>N'entrent pas non plus dans le calcul : les produits transformés, préparés ou conservés avec des installations ou des matériels importants, de la nature de ceux qu'utilisent les industriels ou les commerçants, et les ventes réalisées avec des moyens relevant des usages commerciaux (magasin de détail, personnel dédié, publicité).</t>
        </is>
      </c>
    </row>
    <row r="21">
      <c r="A21" s="2" t="inlineStr">
        <is>
          <t>Le taux dépend du produit, pas du client : 5,59 % pour le lait, les animaux de basse-cour, les œufs, les animaux de boucherie et de charcuterie, certaines céréales, oléagineux et protéagineux ; 4,43 % pour tous les autres produits (légumes, fruits, plants, miel, fourrage).</t>
        </is>
      </c>
    </row>
    <row r="23">
      <c r="A23" s="3" t="inlineStr">
        <is>
          <t>La date limite de dépôt du 3520-SD</t>
        </is>
      </c>
    </row>
    <row r="24">
      <c r="A24" s="2" t="inlineStr">
        <is>
          <t>La demande au titre d'une année se dépose jusqu'au 31 décembre de l'année suivante : les encaissements de 2025 se réclament jusqu'au 31 décembre 2026. Passé cette date, la demande n'est plus recevable.</t>
        </is>
      </c>
    </row>
    <row r="25">
      <c r="A25" s="2" t="inlineStr">
        <is>
          <t>L'administration recommande de déposer avant le 1er mars pour être remboursé plus vite. Le formulaire s'établit en deux exemplaires : l'un est adressé au service des impôts des entreprises, l'autre est à conserver. Joignez un RIB exactement au nom du demandeur.</t>
        </is>
      </c>
    </row>
    <row r="26">
      <c r="A26" s="2" t="inlineStr">
        <is>
          <t>Les attestations annuelles d'achats de vos acheteurs français sont à joindre à la demande (fiche impots.gouv.fr mise à jour le 17 août 2026). Conservez-en une copie.</t>
        </is>
      </c>
    </row>
    <row r="28">
      <c r="A28" s="4" t="inlineStr">
        <is>
          <t>Modèle proposé par polen.bio : compatible Excel, LibreOffice et Google Sheets. Il ne remplace pas le formulaire officiel 3520-SD ni l'avis de votre comptable. Taux vérifiés le 8 octobre 2026 sur impots.gouv.fr (article 298 quater du CGI).</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I49"/>
  <sheetViews>
    <sheetView zoomScale="100" workbookViewId="0">
      <pane ySplit="11" topLeftCell="A12" activePane="bottomLeft" state="frozen"/>
      <selection pane="bottomLeft" activeCell="A1" sqref="A1"/>
    </sheetView>
  </sheetViews>
  <sheetFormatPr baseColWidth="8" defaultRowHeight="15"/>
  <cols>
    <col width="34" customWidth="1" min="1" max="1"/>
    <col width="28" customWidth="1" min="2" max="2"/>
    <col width="16" customWidth="1" min="3" max="3"/>
    <col width="16" customWidth="1" min="4" max="4"/>
    <col width="16" customWidth="1" min="5" max="5"/>
    <col width="16" customWidth="1" min="6" max="6"/>
    <col width="9" customWidth="1" min="7" max="7"/>
    <col width="16" customWidth="1" min="8" max="8"/>
    <col width="18" customWidth="1" min="9" max="9"/>
  </cols>
  <sheetData>
    <row r="1">
      <c r="A1" s="5" t="inlineStr">
        <is>
          <t>Remboursement forfaitaire agricole : calculateur</t>
        </is>
      </c>
    </row>
    <row r="3">
      <c r="A3" s="6" t="inlineStr">
        <is>
          <t>Année des encaissements</t>
        </is>
      </c>
      <c r="B3" s="7" t="n">
        <v>2025</v>
      </c>
    </row>
    <row r="4">
      <c r="A4" s="6" t="inlineStr">
        <is>
          <t>Dépôt conseillé avant le</t>
        </is>
      </c>
      <c r="B4" s="8">
        <f>DATE(B3+1,3,1)</f>
        <v/>
      </c>
    </row>
    <row r="5">
      <c r="A5" s="6" t="inlineStr">
        <is>
          <t>Date limite de dépôt du 3520-SD</t>
        </is>
      </c>
      <c r="B5" s="8">
        <f>DATE(B3+1,12,31)</f>
        <v/>
      </c>
      <c r="C5" s="9" t="inlineStr">
        <is>
          <t>Passé cette date, la demande n'est plus recevable.</t>
        </is>
      </c>
    </row>
    <row r="7">
      <c r="A7" s="10" t="inlineStr">
        <is>
          <t>Catégorie de produits</t>
        </is>
      </c>
      <c r="B7" s="10" t="inlineStr">
        <is>
          <t>Taux</t>
        </is>
      </c>
      <c r="C7" s="10" t="inlineStr">
        <is>
          <t>Vérifié le</t>
        </is>
      </c>
      <c r="D7" s="10" t="inlineStr">
        <is>
          <t>Produits concernés et source</t>
        </is>
      </c>
      <c r="E7" s="11" t="n"/>
      <c r="F7" s="11" t="n"/>
      <c r="G7" s="11" t="n"/>
      <c r="H7" s="11" t="n"/>
      <c r="I7" s="12" t="n"/>
    </row>
    <row r="8" ht="30" customHeight="1">
      <c r="A8" s="6" t="inlineStr">
        <is>
          <t>Lait, œufs, viandes, céréales</t>
        </is>
      </c>
      <c r="B8" s="13" t="n">
        <v>0.0559</v>
      </c>
      <c r="C8" s="14" t="n">
        <v>46303</v>
      </c>
      <c r="D8" s="2" t="inlineStr">
        <is>
          <t>Lait, animaux de basse-cour, œufs, animaux de boucherie et de charcuterie, certaines céréales, oléagineux et protéagineux. Source : impots.gouv.fr, CGI art. 298 quater</t>
        </is>
      </c>
    </row>
    <row r="9" ht="30" customHeight="1">
      <c r="A9" s="6" t="inlineStr">
        <is>
          <t>Légumes, fruits et autres</t>
        </is>
      </c>
      <c r="B9" s="13" t="n">
        <v>0.0443</v>
      </c>
      <c r="C9" s="14" t="n">
        <v>46303</v>
      </c>
      <c r="D9" s="2" t="inlineStr">
        <is>
          <t>Tous les autres produits : légumes, fruits, plants, miel, fourrage. Source : impots.gouv.fr, CGI art. 298 quater</t>
        </is>
      </c>
    </row>
    <row r="11" ht="30" customHeight="1">
      <c r="A11" s="15" t="inlineStr">
        <is>
          <t>Produit vendu</t>
        </is>
      </c>
      <c r="B11" s="15" t="inlineStr">
        <is>
          <t>Catégorie</t>
        </is>
      </c>
      <c r="C11" s="15" t="inlineStr">
        <is>
          <t>Ventes pros France</t>
        </is>
      </c>
      <c r="D11" s="15" t="inlineStr">
        <is>
          <t>Ventes pros UE</t>
        </is>
      </c>
      <c r="E11" s="15" t="inlineStr">
        <is>
          <t>Exportations</t>
        </is>
      </c>
      <c r="F11" s="15" t="inlineStr">
        <is>
          <t>Total ouvrant droit</t>
        </is>
      </c>
      <c r="G11" s="15" t="inlineStr">
        <is>
          <t>Taux</t>
        </is>
      </c>
      <c r="H11" s="15" t="inlineStr">
        <is>
          <t>Remboursement</t>
        </is>
      </c>
      <c r="I11" s="16" t="inlineStr">
        <is>
          <t>Ventes aux particuliers (exclues)</t>
        </is>
      </c>
    </row>
    <row r="12">
      <c r="A12" s="17" t="inlineStr">
        <is>
          <t>Légumes</t>
        </is>
      </c>
      <c r="B12" s="17" t="inlineStr">
        <is>
          <t>Légumes, fruits et autres</t>
        </is>
      </c>
      <c r="C12" s="26" t="n">
        <v>12000</v>
      </c>
      <c r="D12" s="26" t="n"/>
      <c r="E12" s="26" t="n"/>
      <c r="F12" s="27">
        <f>IF(COUNT(C12:E12)=0,"",SUM(C12:E12))</f>
        <v/>
      </c>
      <c r="G12" s="20">
        <f>IF(B12="","",IFERROR(INDEX($B$8:$B$9,MATCH(B12,$A$8:$A$9,0)),""))</f>
        <v/>
      </c>
      <c r="H12" s="27">
        <f>IF(OR(F12="",G12=""),"",ROUND(F12*G12,2))</f>
        <v/>
      </c>
      <c r="I12" s="28" t="n">
        <v>18500</v>
      </c>
    </row>
    <row r="13">
      <c r="A13" s="17" t="inlineStr">
        <is>
          <t>Œufs</t>
        </is>
      </c>
      <c r="B13" s="17" t="inlineStr">
        <is>
          <t>Lait, œufs, viandes, céréales</t>
        </is>
      </c>
      <c r="C13" s="26" t="n">
        <v>2000</v>
      </c>
      <c r="D13" s="26" t="n"/>
      <c r="E13" s="26" t="n"/>
      <c r="F13" s="27">
        <f>IF(COUNT(C13:E13)=0,"",SUM(C13:E13))</f>
        <v/>
      </c>
      <c r="G13" s="20">
        <f>IF(B13="","",IFERROR(INDEX($B$8:$B$9,MATCH(B13,$A$8:$A$9,0)),""))</f>
        <v/>
      </c>
      <c r="H13" s="27">
        <f>IF(OR(F13="",G13=""),"",ROUND(F13*G13,2))</f>
        <v/>
      </c>
      <c r="I13" s="28" t="n">
        <v>1500</v>
      </c>
    </row>
    <row r="14">
      <c r="A14" s="17" t="n"/>
      <c r="B14" s="17" t="n"/>
      <c r="C14" s="26" t="n"/>
      <c r="D14" s="26" t="n"/>
      <c r="E14" s="26" t="n"/>
      <c r="F14" s="27">
        <f>IF(COUNT(C14:E14)=0,"",SUM(C14:E14))</f>
        <v/>
      </c>
      <c r="G14" s="20">
        <f>IF(B14="","",IFERROR(INDEX($B$8:$B$9,MATCH(B14,$A$8:$A$9,0)),""))</f>
        <v/>
      </c>
      <c r="H14" s="27">
        <f>IF(OR(F14="",G14=""),"",ROUND(F14*G14,2))</f>
        <v/>
      </c>
      <c r="I14" s="28" t="n"/>
    </row>
    <row r="15">
      <c r="A15" s="17" t="n"/>
      <c r="B15" s="17" t="n"/>
      <c r="C15" s="26" t="n"/>
      <c r="D15" s="26" t="n"/>
      <c r="E15" s="26" t="n"/>
      <c r="F15" s="27">
        <f>IF(COUNT(C15:E15)=0,"",SUM(C15:E15))</f>
        <v/>
      </c>
      <c r="G15" s="20">
        <f>IF(B15="","",IFERROR(INDEX($B$8:$B$9,MATCH(B15,$A$8:$A$9,0)),""))</f>
        <v/>
      </c>
      <c r="H15" s="27">
        <f>IF(OR(F15="",G15=""),"",ROUND(F15*G15,2))</f>
        <v/>
      </c>
      <c r="I15" s="28" t="n"/>
    </row>
    <row r="16">
      <c r="A16" s="17" t="n"/>
      <c r="B16" s="17" t="n"/>
      <c r="C16" s="26" t="n"/>
      <c r="D16" s="26" t="n"/>
      <c r="E16" s="26" t="n"/>
      <c r="F16" s="27">
        <f>IF(COUNT(C16:E16)=0,"",SUM(C16:E16))</f>
        <v/>
      </c>
      <c r="G16" s="20">
        <f>IF(B16="","",IFERROR(INDEX($B$8:$B$9,MATCH(B16,$A$8:$A$9,0)),""))</f>
        <v/>
      </c>
      <c r="H16" s="27">
        <f>IF(OR(F16="",G16=""),"",ROUND(F16*G16,2))</f>
        <v/>
      </c>
      <c r="I16" s="28" t="n"/>
    </row>
    <row r="17">
      <c r="A17" s="17" t="n"/>
      <c r="B17" s="17" t="n"/>
      <c r="C17" s="26" t="n"/>
      <c r="D17" s="26" t="n"/>
      <c r="E17" s="26" t="n"/>
      <c r="F17" s="27">
        <f>IF(COUNT(C17:E17)=0,"",SUM(C17:E17))</f>
        <v/>
      </c>
      <c r="G17" s="20">
        <f>IF(B17="","",IFERROR(INDEX($B$8:$B$9,MATCH(B17,$A$8:$A$9,0)),""))</f>
        <v/>
      </c>
      <c r="H17" s="27">
        <f>IF(OR(F17="",G17=""),"",ROUND(F17*G17,2))</f>
        <v/>
      </c>
      <c r="I17" s="28" t="n"/>
    </row>
    <row r="18">
      <c r="A18" s="17" t="n"/>
      <c r="B18" s="17" t="n"/>
      <c r="C18" s="26" t="n"/>
      <c r="D18" s="26" t="n"/>
      <c r="E18" s="26" t="n"/>
      <c r="F18" s="27">
        <f>IF(COUNT(C18:E18)=0,"",SUM(C18:E18))</f>
        <v/>
      </c>
      <c r="G18" s="20">
        <f>IF(B18="","",IFERROR(INDEX($B$8:$B$9,MATCH(B18,$A$8:$A$9,0)),""))</f>
        <v/>
      </c>
      <c r="H18" s="27">
        <f>IF(OR(F18="",G18=""),"",ROUND(F18*G18,2))</f>
        <v/>
      </c>
      <c r="I18" s="28" t="n"/>
    </row>
    <row r="19">
      <c r="A19" s="17" t="n"/>
      <c r="B19" s="17" t="n"/>
      <c r="C19" s="26" t="n"/>
      <c r="D19" s="26" t="n"/>
      <c r="E19" s="26" t="n"/>
      <c r="F19" s="27">
        <f>IF(COUNT(C19:E19)=0,"",SUM(C19:E19))</f>
        <v/>
      </c>
      <c r="G19" s="20">
        <f>IF(B19="","",IFERROR(INDEX($B$8:$B$9,MATCH(B19,$A$8:$A$9,0)),""))</f>
        <v/>
      </c>
      <c r="H19" s="27">
        <f>IF(OR(F19="",G19=""),"",ROUND(F19*G19,2))</f>
        <v/>
      </c>
      <c r="I19" s="28" t="n"/>
    </row>
    <row r="20">
      <c r="A20" s="17" t="n"/>
      <c r="B20" s="17" t="n"/>
      <c r="C20" s="26" t="n"/>
      <c r="D20" s="26" t="n"/>
      <c r="E20" s="26" t="n"/>
      <c r="F20" s="27">
        <f>IF(COUNT(C20:E20)=0,"",SUM(C20:E20))</f>
        <v/>
      </c>
      <c r="G20" s="20">
        <f>IF(B20="","",IFERROR(INDEX($B$8:$B$9,MATCH(B20,$A$8:$A$9,0)),""))</f>
        <v/>
      </c>
      <c r="H20" s="27">
        <f>IF(OR(F20="",G20=""),"",ROUND(F20*G20,2))</f>
        <v/>
      </c>
      <c r="I20" s="28" t="n"/>
    </row>
    <row r="21">
      <c r="A21" s="17" t="n"/>
      <c r="B21" s="17" t="n"/>
      <c r="C21" s="26" t="n"/>
      <c r="D21" s="26" t="n"/>
      <c r="E21" s="26" t="n"/>
      <c r="F21" s="27">
        <f>IF(COUNT(C21:E21)=0,"",SUM(C21:E21))</f>
        <v/>
      </c>
      <c r="G21" s="20">
        <f>IF(B21="","",IFERROR(INDEX($B$8:$B$9,MATCH(B21,$A$8:$A$9,0)),""))</f>
        <v/>
      </c>
      <c r="H21" s="27">
        <f>IF(OR(F21="",G21=""),"",ROUND(F21*G21,2))</f>
        <v/>
      </c>
      <c r="I21" s="28" t="n"/>
    </row>
    <row r="22">
      <c r="A22" s="17" t="n"/>
      <c r="B22" s="17" t="n"/>
      <c r="C22" s="26" t="n"/>
      <c r="D22" s="26" t="n"/>
      <c r="E22" s="26" t="n"/>
      <c r="F22" s="27">
        <f>IF(COUNT(C22:E22)=0,"",SUM(C22:E22))</f>
        <v/>
      </c>
      <c r="G22" s="20">
        <f>IF(B22="","",IFERROR(INDEX($B$8:$B$9,MATCH(B22,$A$8:$A$9,0)),""))</f>
        <v/>
      </c>
      <c r="H22" s="27">
        <f>IF(OR(F22="",G22=""),"",ROUND(F22*G22,2))</f>
        <v/>
      </c>
      <c r="I22" s="28" t="n"/>
    </row>
    <row r="23">
      <c r="A23" s="17" t="n"/>
      <c r="B23" s="17" t="n"/>
      <c r="C23" s="26" t="n"/>
      <c r="D23" s="26" t="n"/>
      <c r="E23" s="26" t="n"/>
      <c r="F23" s="27">
        <f>IF(COUNT(C23:E23)=0,"",SUM(C23:E23))</f>
        <v/>
      </c>
      <c r="G23" s="20">
        <f>IF(B23="","",IFERROR(INDEX($B$8:$B$9,MATCH(B23,$A$8:$A$9,0)),""))</f>
        <v/>
      </c>
      <c r="H23" s="27">
        <f>IF(OR(F23="",G23=""),"",ROUND(F23*G23,2))</f>
        <v/>
      </c>
      <c r="I23" s="28" t="n"/>
    </row>
    <row r="24">
      <c r="A24" s="17" t="n"/>
      <c r="B24" s="17" t="n"/>
      <c r="C24" s="26" t="n"/>
      <c r="D24" s="26" t="n"/>
      <c r="E24" s="26" t="n"/>
      <c r="F24" s="27">
        <f>IF(COUNT(C24:E24)=0,"",SUM(C24:E24))</f>
        <v/>
      </c>
      <c r="G24" s="20">
        <f>IF(B24="","",IFERROR(INDEX($B$8:$B$9,MATCH(B24,$A$8:$A$9,0)),""))</f>
        <v/>
      </c>
      <c r="H24" s="27">
        <f>IF(OR(F24="",G24=""),"",ROUND(F24*G24,2))</f>
        <v/>
      </c>
      <c r="I24" s="28" t="n"/>
    </row>
    <row r="25">
      <c r="A25" s="17" t="n"/>
      <c r="B25" s="17" t="n"/>
      <c r="C25" s="26" t="n"/>
      <c r="D25" s="26" t="n"/>
      <c r="E25" s="26" t="n"/>
      <c r="F25" s="27">
        <f>IF(COUNT(C25:E25)=0,"",SUM(C25:E25))</f>
        <v/>
      </c>
      <c r="G25" s="20">
        <f>IF(B25="","",IFERROR(INDEX($B$8:$B$9,MATCH(B25,$A$8:$A$9,0)),""))</f>
        <v/>
      </c>
      <c r="H25" s="27">
        <f>IF(OR(F25="",G25=""),"",ROUND(F25*G25,2))</f>
        <v/>
      </c>
      <c r="I25" s="28" t="n"/>
    </row>
    <row r="26">
      <c r="A26" s="17" t="n"/>
      <c r="B26" s="17" t="n"/>
      <c r="C26" s="26" t="n"/>
      <c r="D26" s="26" t="n"/>
      <c r="E26" s="26" t="n"/>
      <c r="F26" s="27">
        <f>IF(COUNT(C26:E26)=0,"",SUM(C26:E26))</f>
        <v/>
      </c>
      <c r="G26" s="20">
        <f>IF(B26="","",IFERROR(INDEX($B$8:$B$9,MATCH(B26,$A$8:$A$9,0)),""))</f>
        <v/>
      </c>
      <c r="H26" s="27">
        <f>IF(OR(F26="",G26=""),"",ROUND(F26*G26,2))</f>
        <v/>
      </c>
      <c r="I26" s="28" t="n"/>
    </row>
    <row r="27">
      <c r="A27" s="6" t="inlineStr">
        <is>
          <t>Total</t>
        </is>
      </c>
      <c r="C27" s="29">
        <f>SUM(C12:C26)</f>
        <v/>
      </c>
      <c r="D27" s="29">
        <f>SUM(D12:D26)</f>
        <v/>
      </c>
      <c r="E27" s="29">
        <f>SUM(E12:E26)</f>
        <v/>
      </c>
      <c r="F27" s="29">
        <f>SUM(F12:F26)</f>
        <v/>
      </c>
      <c r="H27" s="29">
        <f>SUM(H12:H26)</f>
        <v/>
      </c>
      <c r="I27" s="28">
        <f>SUM(I12:I26)</f>
        <v/>
      </c>
    </row>
    <row r="28">
      <c r="A28" s="23">
        <f>IF(SUMPRODUCT((F12:F26&lt;&gt;"")*(G12:G26=""))&gt;0,"Une ligne a des ventes sans catégorie : choisissez-la dans la colonne B.","")</f>
        <v/>
      </c>
      <c r="I28" s="4" t="inlineStr">
        <is>
          <t>Pour mémoire : les ventes aux particuliers (paniers, marché, vente à la ferme) n'ouvrent pas droit au remboursement.</t>
        </is>
      </c>
    </row>
    <row r="29"/>
    <row r="30">
      <c r="A30" s="24" t="inlineStr">
        <is>
          <t>Récapitulatif par destination et par taux, pour votre suivi</t>
        </is>
      </c>
    </row>
    <row r="31">
      <c r="A31" s="10" t="inlineStr">
        <is>
          <t>Destination des livraisons</t>
        </is>
      </c>
      <c r="B31" s="10" t="inlineStr">
        <is>
          <t>Taux</t>
        </is>
      </c>
      <c r="C31" s="10" t="inlineStr">
        <is>
          <t>Base encaissée</t>
        </is>
      </c>
      <c r="D31" s="10" t="inlineStr">
        <is>
          <t>Remboursement</t>
        </is>
      </c>
    </row>
    <row r="32">
      <c r="A32" s="25" t="inlineStr">
        <is>
          <t>Livraisons en France</t>
        </is>
      </c>
      <c r="B32" s="20">
        <f>$B$8</f>
        <v/>
      </c>
      <c r="C32" s="27">
        <f>SUMIF($B$12:$B$26,$A$8,C$12:C$26)</f>
        <v/>
      </c>
      <c r="D32" s="27">
        <f>ROUND(C32*B32,2)</f>
        <v/>
      </c>
    </row>
    <row r="33">
      <c r="A33" s="25" t="inlineStr">
        <is>
          <t>Livraisons en France</t>
        </is>
      </c>
      <c r="B33" s="20">
        <f>$B$9</f>
        <v/>
      </c>
      <c r="C33" s="27">
        <f>SUMIF($B$12:$B$26,$A$9,C$12:C$26)</f>
        <v/>
      </c>
      <c r="D33" s="27">
        <f>ROUND(C33*B33,2)</f>
        <v/>
      </c>
    </row>
    <row r="34">
      <c r="A34" s="25" t="inlineStr">
        <is>
          <t>Livraisons vers un autre pays de l'UE</t>
        </is>
      </c>
      <c r="B34" s="20">
        <f>$B$8</f>
        <v/>
      </c>
      <c r="C34" s="27">
        <f>SUMIF($B$12:$B$26,$A$8,D$12:D$26)</f>
        <v/>
      </c>
      <c r="D34" s="27">
        <f>ROUND(C34*B34,2)</f>
        <v/>
      </c>
    </row>
    <row r="35">
      <c r="A35" s="25" t="inlineStr">
        <is>
          <t>Livraisons vers un autre pays de l'UE</t>
        </is>
      </c>
      <c r="B35" s="20">
        <f>$B$9</f>
        <v/>
      </c>
      <c r="C35" s="27">
        <f>SUMIF($B$12:$B$26,$A$9,D$12:D$26)</f>
        <v/>
      </c>
      <c r="D35" s="27">
        <f>ROUND(C35*B35,2)</f>
        <v/>
      </c>
    </row>
    <row r="36">
      <c r="A36" s="25" t="inlineStr">
        <is>
          <t>Exportations</t>
        </is>
      </c>
      <c r="B36" s="20">
        <f>$B$8</f>
        <v/>
      </c>
      <c r="C36" s="27">
        <f>SUMIF($B$12:$B$26,$A$8,E$12:E$26)</f>
        <v/>
      </c>
      <c r="D36" s="27">
        <f>ROUND(C36*B36,2)</f>
        <v/>
      </c>
    </row>
    <row r="37">
      <c r="A37" s="25" t="inlineStr">
        <is>
          <t>Exportations</t>
        </is>
      </c>
      <c r="B37" s="20">
        <f>$B$9</f>
        <v/>
      </c>
      <c r="C37" s="27">
        <f>SUMIF($B$12:$B$26,$A$9,E$12:E$26)</f>
        <v/>
      </c>
      <c r="D37" s="27">
        <f>ROUND(C37*B37,2)</f>
        <v/>
      </c>
    </row>
    <row r="38">
      <c r="A38" s="6" t="inlineStr">
        <is>
          <t>Remboursement total estimé</t>
        </is>
      </c>
      <c r="C38" s="29">
        <f>SUM(C32:C37)</f>
        <v/>
      </c>
      <c r="D38" s="29">
        <f>SUM(D32:D37)</f>
        <v/>
      </c>
    </row>
    <row r="39">
      <c r="A39" s="9">
        <f>IF(ABS(D38-H27)&gt;0.05,"Écart d'arrondi avec le total ligne à ligne : ces montants sont des estimations, le remboursement n'est pas à porter sur le formulaire.","")</f>
        <v/>
      </c>
    </row>
    <row r="41">
      <c r="A41" s="24" t="inlineStr">
        <is>
          <t>À reporter dans le cadre E du 3520-SD</t>
        </is>
      </c>
    </row>
    <row r="42">
      <c r="A42" s="10" t="inlineStr">
        <is>
          <t>Sommes payées dans l'année</t>
        </is>
      </c>
      <c r="B42" s="10" t="inlineStr">
        <is>
          <t>Taux</t>
        </is>
      </c>
      <c r="C42" s="10" t="inlineStr">
        <is>
          <t>Arrondi à l'euro</t>
        </is>
      </c>
    </row>
    <row r="43">
      <c r="A43" s="25">
        <f>"Total encaissé au taux de "&amp;SUBSTITUTE(FIXED($B$8*100,2,TRUE),".",",")&amp;" %"</f>
        <v/>
      </c>
      <c r="B43" s="20">
        <f>$B$8</f>
        <v/>
      </c>
      <c r="C43" s="30">
        <f>ROUND(SUMIF($B$12:$B$26,$A$8,$F$12:$F$26),0)</f>
        <v/>
      </c>
    </row>
    <row r="44">
      <c r="A44" s="25">
        <f>"Total encaissé au taux de "&amp;SUBSTITUTE(FIXED($B$9*100,2,TRUE),".",",")&amp;" %"</f>
        <v/>
      </c>
      <c r="B44" s="20">
        <f>$B$9</f>
        <v/>
      </c>
      <c r="C44" s="30">
        <f>ROUND(SUMIF($B$12:$B$26,$A$9,$F$12:$F$26),0)</f>
        <v/>
      </c>
    </row>
    <row r="45">
      <c r="A45" s="6" t="inlineStr">
        <is>
          <t>TOTAL des opérations ouvrant droit au remboursement</t>
        </is>
      </c>
      <c r="C45" s="31">
        <f>C43+C44</f>
        <v/>
      </c>
    </row>
    <row r="46">
      <c r="A46" s="9" t="inlineStr">
        <is>
          <t>Le cadre E demande une ligne par acheteur : répartissez-y les sommes payées dans l'année, arrondies à l'euro. Le montant du remboursement n'est pas à porter sur le formulaire.</t>
        </is>
      </c>
    </row>
    <row r="48">
      <c r="A48" s="9" t="inlineStr">
        <is>
          <t>Rappel : le formulaire s'établit en deux exemplaires, l'un adressé au service des impôts des entreprises, l'autre à conserver.</t>
        </is>
      </c>
    </row>
    <row r="49">
      <c r="A49" s="9" t="inlineStr">
        <is>
          <t>Joignez un RIB exactement au nom du demandeur et les attestations annuelles d'achats de vos acheteurs français, dont vous conservez une copie.</t>
        </is>
      </c>
    </row>
  </sheetData>
  <mergeCells count="4">
    <mergeCell ref="D9:I9"/>
    <mergeCell ref="I28:I32"/>
    <mergeCell ref="D7:I7"/>
    <mergeCell ref="D8:I8"/>
  </mergeCells>
  <dataValidations count="1">
    <dataValidation sqref="B12 B13 B14 B15 B16 B17 B18 B19 B20 B21 B22 B23 B24 B25 B26" showDropDown="0" showInputMessage="0" showErrorMessage="1" allowBlank="1" error="Choisissez l'une des deux catégories du bloc « Catégorie de produits »." type="list">
      <formula1>=$A$8:$A$9</formula1>
    </dataValidation>
  </dataValidations>
  <hyperlinks>
    <hyperlink xmlns:r="http://schemas.openxmlformats.org/officeDocument/2006/relationships" ref="D8" r:id="rId1"/>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2026-10-07T23:40:35Z</dcterms:created>
  <dcterms:modified xsi:type="dcterms:W3CDTF">2026-10-13T02:07:01Z</dcterms:modified>
</cp:coreProperties>
</file>